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77E5C0D2-912E-4849-BF54-1327B61C38B1}" xr6:coauthVersionLast="47" xr6:coauthVersionMax="47" xr10:uidLastSave="{00000000-0000-0000-0000-000000000000}"/>
  <bookViews>
    <workbookView xWindow="-27510" yWindow="0" windowWidth="29040" windowHeight="15555" xr2:uid="{00000000-000D-0000-FFFF-FFFF00000000}"/>
  </bookViews>
  <sheets>
    <sheet name="Środki europejskie rok 2022" sheetId="1" r:id="rId1"/>
  </sheets>
  <calcPr calcId="191029"/>
</workbook>
</file>

<file path=xl/calcChain.xml><?xml version="1.0" encoding="utf-8"?>
<calcChain xmlns="http://schemas.openxmlformats.org/spreadsheetml/2006/main">
  <c r="G40" i="1" l="1"/>
  <c r="G32" i="1"/>
  <c r="G26" i="1"/>
  <c r="G30" i="1" l="1"/>
  <c r="G31" i="1"/>
  <c r="G33" i="1"/>
  <c r="G34" i="1"/>
  <c r="G35" i="1"/>
  <c r="G36" i="1"/>
  <c r="G37" i="1"/>
  <c r="G38" i="1"/>
  <c r="G39" i="1"/>
  <c r="G41" i="1"/>
  <c r="G42" i="1"/>
  <c r="G46" i="1"/>
  <c r="G47" i="1"/>
  <c r="F43" i="1"/>
  <c r="E43" i="1"/>
  <c r="G43" i="1" l="1"/>
  <c r="E48" i="1"/>
  <c r="F48" i="1"/>
  <c r="D48" i="1"/>
  <c r="G48" i="1" l="1"/>
  <c r="F45" i="1"/>
  <c r="E45" i="1"/>
  <c r="D45" i="1"/>
  <c r="D43" i="1"/>
  <c r="F29" i="1"/>
  <c r="E29" i="1"/>
  <c r="D29" i="1"/>
  <c r="E19" i="1"/>
  <c r="F19" i="1"/>
  <c r="D19" i="1"/>
  <c r="G18" i="1"/>
  <c r="G16" i="1"/>
  <c r="E17" i="1"/>
  <c r="F17" i="1"/>
  <c r="D17" i="1"/>
  <c r="E15" i="1"/>
  <c r="F15" i="1"/>
  <c r="D15" i="1"/>
  <c r="G13" i="1"/>
  <c r="G14" i="1"/>
  <c r="G10" i="1"/>
  <c r="E49" i="1" l="1"/>
  <c r="D49" i="1"/>
  <c r="F49" i="1"/>
  <c r="G29" i="1"/>
  <c r="G15" i="1"/>
  <c r="G19" i="1"/>
  <c r="G17" i="1"/>
  <c r="G11" i="1"/>
  <c r="E12" i="1"/>
  <c r="F12" i="1"/>
  <c r="D12" i="1"/>
  <c r="E9" i="1"/>
  <c r="F9" i="1"/>
  <c r="D9" i="1"/>
  <c r="D21" i="1"/>
  <c r="F21" i="1"/>
  <c r="E21" i="1"/>
  <c r="G49" i="1" l="1"/>
  <c r="F22" i="1"/>
  <c r="E22" i="1"/>
  <c r="D22" i="1"/>
  <c r="G12" i="1"/>
  <c r="G22" i="1" l="1"/>
</calcChain>
</file>

<file path=xl/sharedStrings.xml><?xml version="1.0" encoding="utf-8"?>
<sst xmlns="http://schemas.openxmlformats.org/spreadsheetml/2006/main" count="34" uniqueCount="21">
  <si>
    <t>kwoty w zł</t>
  </si>
  <si>
    <t>dział</t>
  </si>
  <si>
    <t>rozdział</t>
  </si>
  <si>
    <t>paragraf</t>
  </si>
  <si>
    <t>plan pierwotny</t>
  </si>
  <si>
    <t>plan po zmianach</t>
  </si>
  <si>
    <t>wykonanie</t>
  </si>
  <si>
    <t>% wykonania</t>
  </si>
  <si>
    <t>Dochody łącznie</t>
  </si>
  <si>
    <t>2) Wydatki</t>
  </si>
  <si>
    <t>Razem dział 600</t>
  </si>
  <si>
    <t>Razem dzizał 900</t>
  </si>
  <si>
    <t xml:space="preserve">   1) Dochody</t>
  </si>
  <si>
    <t>Razem dział 926</t>
  </si>
  <si>
    <t>Razem dzizał 750</t>
  </si>
  <si>
    <t>Razem dzizał 801</t>
  </si>
  <si>
    <t>Razem dzizał 853</t>
  </si>
  <si>
    <t>Załącznik nr 8</t>
  </si>
  <si>
    <t>do sprawozdania z wykonania</t>
  </si>
  <si>
    <t xml:space="preserve">budżetu na 31.12.2022 r. </t>
  </si>
  <si>
    <t xml:space="preserve">Sprawozdanie  o dochodach i wydatkach za 2022 r. realizowanych z udziałem środków europejskich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</si>
</sst>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0" fontId="5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10" fontId="3" fillId="4" borderId="1" xfId="0" applyNumberFormat="1" applyFont="1" applyFill="1" applyBorder="1" applyAlignment="1">
      <alignment horizontal="right" wrapText="1"/>
    </xf>
    <xf numFmtId="1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49"/>
  <sheetViews>
    <sheetView tabSelected="1" workbookViewId="0">
      <selection activeCell="E23" sqref="E23"/>
    </sheetView>
  </sheetViews>
  <sheetFormatPr defaultRowHeight="15"/>
  <cols>
    <col min="1" max="1" width="10.125" style="1" bestFit="1" customWidth="1"/>
    <col min="2" max="3" width="9" style="1"/>
    <col min="4" max="5" width="13" style="1" customWidth="1"/>
    <col min="6" max="6" width="13.875" style="1" customWidth="1"/>
    <col min="7" max="7" width="9.875" style="1" customWidth="1"/>
    <col min="8" max="8" width="9" style="1"/>
    <col min="9" max="9" width="22.625" style="1" customWidth="1"/>
    <col min="10" max="10" width="13" style="1" customWidth="1"/>
    <col min="11" max="11" width="31.875" style="1" customWidth="1"/>
    <col min="12" max="16384" width="9" style="1"/>
  </cols>
  <sheetData>
    <row r="1" spans="1:7">
      <c r="A1" s="3"/>
      <c r="B1" s="3"/>
      <c r="C1" s="3"/>
      <c r="D1" s="3"/>
      <c r="E1" s="3"/>
      <c r="F1" s="34" t="s">
        <v>17</v>
      </c>
      <c r="G1" s="34"/>
    </row>
    <row r="2" spans="1:7">
      <c r="A2" s="3"/>
      <c r="B2" s="3"/>
      <c r="C2" s="3"/>
      <c r="D2" s="3"/>
      <c r="E2" s="3"/>
      <c r="F2" s="16"/>
      <c r="G2" s="15" t="s">
        <v>18</v>
      </c>
    </row>
    <row r="3" spans="1:7">
      <c r="A3" s="3"/>
      <c r="B3" s="3"/>
      <c r="C3" s="3"/>
      <c r="D3" s="3"/>
      <c r="E3" s="3"/>
      <c r="F3" s="34" t="s">
        <v>19</v>
      </c>
      <c r="G3" s="34"/>
    </row>
    <row r="4" spans="1:7" ht="30" customHeight="1">
      <c r="A4" s="35" t="s">
        <v>20</v>
      </c>
      <c r="B4" s="35"/>
      <c r="C4" s="35"/>
      <c r="D4" s="35"/>
      <c r="E4" s="35"/>
      <c r="F4" s="35"/>
      <c r="G4" s="35"/>
    </row>
    <row r="5" spans="1:7">
      <c r="A5" s="36" t="s">
        <v>12</v>
      </c>
      <c r="B5" s="36"/>
      <c r="C5" s="36"/>
      <c r="D5" s="36"/>
      <c r="E5" s="36"/>
      <c r="F5" s="36"/>
      <c r="G5" s="44" t="s">
        <v>0</v>
      </c>
    </row>
    <row r="6" spans="1:7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8" t="s">
        <v>7</v>
      </c>
    </row>
    <row r="7" spans="1:7">
      <c r="A7" s="37">
        <v>600</v>
      </c>
      <c r="B7" s="37">
        <v>60004</v>
      </c>
      <c r="C7" s="5">
        <v>2007</v>
      </c>
      <c r="D7" s="6">
        <v>59000.18</v>
      </c>
      <c r="E7" s="21">
        <v>0</v>
      </c>
      <c r="F7" s="21">
        <v>0</v>
      </c>
      <c r="G7" s="22">
        <v>0</v>
      </c>
    </row>
    <row r="8" spans="1:7" ht="15.75" customHeight="1">
      <c r="A8" s="38"/>
      <c r="B8" s="38"/>
      <c r="C8" s="5">
        <v>6207</v>
      </c>
      <c r="D8" s="6">
        <v>6858132.4100000001</v>
      </c>
      <c r="E8" s="21">
        <v>0</v>
      </c>
      <c r="F8" s="21">
        <v>0</v>
      </c>
      <c r="G8" s="22">
        <v>0</v>
      </c>
    </row>
    <row r="9" spans="1:7">
      <c r="A9" s="31" t="s">
        <v>10</v>
      </c>
      <c r="B9" s="32"/>
      <c r="C9" s="33"/>
      <c r="D9" s="7">
        <f>SUM(D7:D8)</f>
        <v>6917132.5899999999</v>
      </c>
      <c r="E9" s="7">
        <f>SUM(E7:E8)</f>
        <v>0</v>
      </c>
      <c r="F9" s="7">
        <f>SUM(F7:F8)</f>
        <v>0</v>
      </c>
      <c r="G9" s="8">
        <v>0</v>
      </c>
    </row>
    <row r="10" spans="1:7">
      <c r="A10" s="39">
        <v>750</v>
      </c>
      <c r="B10" s="37">
        <v>75023</v>
      </c>
      <c r="C10" s="5">
        <v>2707</v>
      </c>
      <c r="D10" s="21">
        <v>0</v>
      </c>
      <c r="E10" s="21">
        <v>100000</v>
      </c>
      <c r="F10" s="21">
        <v>100000</v>
      </c>
      <c r="G10" s="23">
        <f>F10/E10</f>
        <v>1</v>
      </c>
    </row>
    <row r="11" spans="1:7">
      <c r="A11" s="39"/>
      <c r="B11" s="41"/>
      <c r="C11" s="9">
        <v>6207</v>
      </c>
      <c r="D11" s="21">
        <v>1105000</v>
      </c>
      <c r="E11" s="21">
        <v>27757.19</v>
      </c>
      <c r="F11" s="21">
        <v>27757.19</v>
      </c>
      <c r="G11" s="23">
        <f>F11/E11</f>
        <v>1</v>
      </c>
    </row>
    <row r="12" spans="1:7">
      <c r="A12" s="31" t="s">
        <v>14</v>
      </c>
      <c r="B12" s="32"/>
      <c r="C12" s="33"/>
      <c r="D12" s="7">
        <f>SUM(D10:D11)</f>
        <v>1105000</v>
      </c>
      <c r="E12" s="7">
        <f>SUM(E10:E11)</f>
        <v>127757.19</v>
      </c>
      <c r="F12" s="7">
        <f>SUM(F10:F11)</f>
        <v>127757.19</v>
      </c>
      <c r="G12" s="10">
        <f>F12/E12</f>
        <v>1</v>
      </c>
    </row>
    <row r="13" spans="1:7">
      <c r="A13" s="28">
        <v>801</v>
      </c>
      <c r="B13" s="28">
        <v>80101</v>
      </c>
      <c r="C13" s="24">
        <v>2051</v>
      </c>
      <c r="D13" s="21">
        <v>0</v>
      </c>
      <c r="E13" s="21">
        <v>242845.52</v>
      </c>
      <c r="F13" s="21">
        <v>274364.51</v>
      </c>
      <c r="G13" s="23">
        <f t="shared" ref="G13:G19" si="0">F13/E13</f>
        <v>1.1297902880810815</v>
      </c>
    </row>
    <row r="14" spans="1:7">
      <c r="A14" s="30"/>
      <c r="B14" s="30"/>
      <c r="C14" s="24">
        <v>2057</v>
      </c>
      <c r="D14" s="21">
        <v>0</v>
      </c>
      <c r="E14" s="21">
        <v>38815.370000000003</v>
      </c>
      <c r="F14" s="21">
        <v>24243.279999999999</v>
      </c>
      <c r="G14" s="23">
        <f t="shared" si="0"/>
        <v>0.62457938697995141</v>
      </c>
    </row>
    <row r="15" spans="1:7" ht="15" customHeight="1">
      <c r="A15" s="31" t="s">
        <v>15</v>
      </c>
      <c r="B15" s="32"/>
      <c r="C15" s="33"/>
      <c r="D15" s="7">
        <f>SUM(D13+D14)</f>
        <v>0</v>
      </c>
      <c r="E15" s="7">
        <f t="shared" ref="E15:F15" si="1">SUM(E13+E14)</f>
        <v>281660.89</v>
      </c>
      <c r="F15" s="7">
        <f t="shared" si="1"/>
        <v>298607.79000000004</v>
      </c>
      <c r="G15" s="10">
        <f t="shared" si="0"/>
        <v>1.0601677428485012</v>
      </c>
    </row>
    <row r="16" spans="1:7" ht="15" customHeight="1">
      <c r="A16" s="25">
        <v>853</v>
      </c>
      <c r="B16" s="25">
        <v>85395</v>
      </c>
      <c r="C16" s="24">
        <v>2057</v>
      </c>
      <c r="D16" s="21">
        <v>0</v>
      </c>
      <c r="E16" s="21">
        <v>276660</v>
      </c>
      <c r="F16" s="21">
        <v>276660</v>
      </c>
      <c r="G16" s="23">
        <f t="shared" si="0"/>
        <v>1</v>
      </c>
    </row>
    <row r="17" spans="1:9" ht="15" customHeight="1">
      <c r="A17" s="31" t="s">
        <v>16</v>
      </c>
      <c r="B17" s="32"/>
      <c r="C17" s="33"/>
      <c r="D17" s="7">
        <f>D16</f>
        <v>0</v>
      </c>
      <c r="E17" s="7">
        <f t="shared" ref="E17:F17" si="2">E16</f>
        <v>276660</v>
      </c>
      <c r="F17" s="7">
        <f t="shared" si="2"/>
        <v>276660</v>
      </c>
      <c r="G17" s="10">
        <f t="shared" si="0"/>
        <v>1</v>
      </c>
    </row>
    <row r="18" spans="1:9" ht="15" customHeight="1">
      <c r="A18" s="25">
        <v>900</v>
      </c>
      <c r="B18" s="25">
        <v>90095</v>
      </c>
      <c r="C18" s="24">
        <v>6207</v>
      </c>
      <c r="D18" s="21">
        <v>0</v>
      </c>
      <c r="E18" s="21">
        <v>477451.85</v>
      </c>
      <c r="F18" s="21">
        <v>477451.85</v>
      </c>
      <c r="G18" s="23">
        <f t="shared" si="0"/>
        <v>1</v>
      </c>
    </row>
    <row r="19" spans="1:9" ht="15" customHeight="1">
      <c r="A19" s="31" t="s">
        <v>11</v>
      </c>
      <c r="B19" s="32"/>
      <c r="C19" s="33"/>
      <c r="D19" s="7">
        <f>D18</f>
        <v>0</v>
      </c>
      <c r="E19" s="7">
        <f t="shared" ref="E19:F19" si="3">E18</f>
        <v>477451.85</v>
      </c>
      <c r="F19" s="7">
        <f t="shared" si="3"/>
        <v>477451.85</v>
      </c>
      <c r="G19" s="10">
        <f t="shared" si="0"/>
        <v>1</v>
      </c>
    </row>
    <row r="20" spans="1:9">
      <c r="A20" s="5">
        <v>926</v>
      </c>
      <c r="B20" s="5">
        <v>92601</v>
      </c>
      <c r="C20" s="5">
        <v>2007</v>
      </c>
      <c r="D20" s="21">
        <v>120878</v>
      </c>
      <c r="E20" s="21">
        <v>120878</v>
      </c>
      <c r="F20" s="21">
        <v>0</v>
      </c>
      <c r="G20" s="19">
        <v>0</v>
      </c>
    </row>
    <row r="21" spans="1:9" ht="17.25" customHeight="1">
      <c r="A21" s="31" t="s">
        <v>13</v>
      </c>
      <c r="B21" s="32"/>
      <c r="C21" s="33"/>
      <c r="D21" s="7">
        <f>D20</f>
        <v>120878</v>
      </c>
      <c r="E21" s="7">
        <f>E20</f>
        <v>120878</v>
      </c>
      <c r="F21" s="7">
        <f>F20</f>
        <v>0</v>
      </c>
      <c r="G21" s="10">
        <v>0</v>
      </c>
      <c r="I21" s="2"/>
    </row>
    <row r="22" spans="1:9">
      <c r="A22" s="40" t="s">
        <v>8</v>
      </c>
      <c r="B22" s="40"/>
      <c r="C22" s="40"/>
      <c r="D22" s="11">
        <f>D9+D12+D15+D17+D19+D21</f>
        <v>8143010.5899999999</v>
      </c>
      <c r="E22" s="11">
        <f t="shared" ref="E22:F22" si="4">E9+E12+E15+E17+E19+E21</f>
        <v>1284407.9300000002</v>
      </c>
      <c r="F22" s="11">
        <f t="shared" si="4"/>
        <v>1180476.83</v>
      </c>
      <c r="G22" s="12">
        <f>F22/E22</f>
        <v>0.91908248339762266</v>
      </c>
    </row>
    <row r="23" spans="1:9">
      <c r="A23" s="13"/>
      <c r="B23" s="13"/>
      <c r="C23" s="13"/>
      <c r="D23" s="14"/>
      <c r="E23" s="14"/>
      <c r="F23" s="14"/>
      <c r="G23" s="4"/>
      <c r="I23" s="2"/>
    </row>
    <row r="24" spans="1:9">
      <c r="A24" s="20" t="s">
        <v>9</v>
      </c>
      <c r="B24" s="13"/>
      <c r="C24" s="13"/>
      <c r="D24" s="14"/>
      <c r="E24" s="14"/>
      <c r="F24" s="14"/>
      <c r="G24" s="44" t="s">
        <v>0</v>
      </c>
    </row>
    <row r="25" spans="1:9">
      <c r="A25" s="17" t="s">
        <v>1</v>
      </c>
      <c r="B25" s="17" t="s">
        <v>2</v>
      </c>
      <c r="C25" s="17" t="s">
        <v>3</v>
      </c>
      <c r="D25" s="17" t="s">
        <v>4</v>
      </c>
      <c r="E25" s="17" t="s">
        <v>5</v>
      </c>
      <c r="F25" s="17" t="s">
        <v>6</v>
      </c>
      <c r="G25" s="18" t="s">
        <v>7</v>
      </c>
      <c r="I25" s="2"/>
    </row>
    <row r="26" spans="1:9">
      <c r="A26" s="27">
        <v>750</v>
      </c>
      <c r="B26" s="28">
        <v>75023</v>
      </c>
      <c r="C26" s="24">
        <v>4307</v>
      </c>
      <c r="D26" s="21">
        <v>0</v>
      </c>
      <c r="E26" s="21">
        <v>100000</v>
      </c>
      <c r="F26" s="21">
        <v>99630</v>
      </c>
      <c r="G26" s="23">
        <f>F26/E26</f>
        <v>0.99629999999999996</v>
      </c>
    </row>
    <row r="27" spans="1:9">
      <c r="A27" s="27"/>
      <c r="B27" s="29"/>
      <c r="C27" s="26">
        <v>6057</v>
      </c>
      <c r="D27" s="21">
        <v>834992.84</v>
      </c>
      <c r="E27" s="21">
        <v>0</v>
      </c>
      <c r="F27" s="21">
        <v>0</v>
      </c>
      <c r="G27" s="23">
        <v>0</v>
      </c>
    </row>
    <row r="28" spans="1:9">
      <c r="A28" s="27"/>
      <c r="B28" s="30"/>
      <c r="C28" s="26">
        <v>6059</v>
      </c>
      <c r="D28" s="21">
        <v>432351.67</v>
      </c>
      <c r="E28" s="21">
        <v>0</v>
      </c>
      <c r="F28" s="21">
        <v>0</v>
      </c>
      <c r="G28" s="23">
        <v>0</v>
      </c>
    </row>
    <row r="29" spans="1:9">
      <c r="A29" s="31" t="s">
        <v>14</v>
      </c>
      <c r="B29" s="32"/>
      <c r="C29" s="33"/>
      <c r="D29" s="7">
        <f>SUM(D26:D28)</f>
        <v>1267344.51</v>
      </c>
      <c r="E29" s="7">
        <f>SUM(E26:E28)</f>
        <v>100000</v>
      </c>
      <c r="F29" s="7">
        <f>SUM(F26:F28)</f>
        <v>99630</v>
      </c>
      <c r="G29" s="10">
        <f>F29/E29</f>
        <v>0.99629999999999996</v>
      </c>
    </row>
    <row r="30" spans="1:9">
      <c r="A30" s="28">
        <v>801</v>
      </c>
      <c r="B30" s="28">
        <v>80101</v>
      </c>
      <c r="C30" s="24">
        <v>4017</v>
      </c>
      <c r="D30" s="21">
        <v>0</v>
      </c>
      <c r="E30" s="21">
        <v>3797</v>
      </c>
      <c r="F30" s="21">
        <v>3797</v>
      </c>
      <c r="G30" s="19">
        <f t="shared" ref="G30:G49" si="5">F30/E30</f>
        <v>1</v>
      </c>
    </row>
    <row r="31" spans="1:9">
      <c r="A31" s="29"/>
      <c r="B31" s="29"/>
      <c r="C31" s="24">
        <v>4117</v>
      </c>
      <c r="D31" s="21">
        <v>0</v>
      </c>
      <c r="E31" s="21">
        <v>5566.79</v>
      </c>
      <c r="F31" s="21">
        <v>4739.8599999999997</v>
      </c>
      <c r="G31" s="19">
        <f t="shared" si="5"/>
        <v>0.85145299176006273</v>
      </c>
    </row>
    <row r="32" spans="1:9">
      <c r="A32" s="29"/>
      <c r="B32" s="29"/>
      <c r="C32" s="24">
        <v>4112</v>
      </c>
      <c r="D32" s="21">
        <v>0</v>
      </c>
      <c r="E32" s="21">
        <v>1719.01</v>
      </c>
      <c r="F32" s="21">
        <v>1719.01</v>
      </c>
      <c r="G32" s="19">
        <f t="shared" si="5"/>
        <v>1</v>
      </c>
    </row>
    <row r="33" spans="1:7">
      <c r="A33" s="29"/>
      <c r="B33" s="29"/>
      <c r="C33" s="24">
        <v>4127</v>
      </c>
      <c r="D33" s="21">
        <v>0</v>
      </c>
      <c r="E33" s="21">
        <v>727.37</v>
      </c>
      <c r="F33" s="21">
        <v>582.13</v>
      </c>
      <c r="G33" s="19">
        <f t="shared" si="5"/>
        <v>0.80032170697169247</v>
      </c>
    </row>
    <row r="34" spans="1:7">
      <c r="A34" s="29"/>
      <c r="B34" s="29"/>
      <c r="C34" s="24">
        <v>4171</v>
      </c>
      <c r="D34" s="21">
        <v>0</v>
      </c>
      <c r="E34" s="21">
        <v>1342.57</v>
      </c>
      <c r="F34" s="21">
        <v>1342.57</v>
      </c>
      <c r="G34" s="19">
        <f t="shared" si="5"/>
        <v>1</v>
      </c>
    </row>
    <row r="35" spans="1:7">
      <c r="A35" s="29"/>
      <c r="B35" s="29"/>
      <c r="C35" s="24">
        <v>4172</v>
      </c>
      <c r="D35" s="21">
        <v>0</v>
      </c>
      <c r="E35" s="21">
        <v>12500</v>
      </c>
      <c r="F35" s="21">
        <v>12500</v>
      </c>
      <c r="G35" s="19">
        <f t="shared" si="5"/>
        <v>1</v>
      </c>
    </row>
    <row r="36" spans="1:7">
      <c r="A36" s="29"/>
      <c r="B36" s="29"/>
      <c r="C36" s="24">
        <v>4212</v>
      </c>
      <c r="D36" s="21">
        <v>0</v>
      </c>
      <c r="E36" s="21">
        <v>4245.96</v>
      </c>
      <c r="F36" s="21">
        <v>4245.96</v>
      </c>
      <c r="G36" s="19">
        <f t="shared" si="5"/>
        <v>1</v>
      </c>
    </row>
    <row r="37" spans="1:7">
      <c r="A37" s="29"/>
      <c r="B37" s="29"/>
      <c r="C37" s="24">
        <v>4217</v>
      </c>
      <c r="D37" s="21">
        <v>0</v>
      </c>
      <c r="E37" s="21">
        <v>583.21</v>
      </c>
      <c r="F37" s="21">
        <v>547.70000000000005</v>
      </c>
      <c r="G37" s="19">
        <f t="shared" si="5"/>
        <v>0.93911284100066872</v>
      </c>
    </row>
    <row r="38" spans="1:7">
      <c r="A38" s="29"/>
      <c r="B38" s="29"/>
      <c r="C38" s="24">
        <v>4301</v>
      </c>
      <c r="D38" s="21">
        <v>0</v>
      </c>
      <c r="E38" s="21">
        <v>127633.54</v>
      </c>
      <c r="F38" s="21">
        <v>127633.54</v>
      </c>
      <c r="G38" s="19">
        <f t="shared" si="5"/>
        <v>1</v>
      </c>
    </row>
    <row r="39" spans="1:7">
      <c r="A39" s="29"/>
      <c r="B39" s="29"/>
      <c r="C39" s="24">
        <v>4302</v>
      </c>
      <c r="D39" s="21">
        <v>0</v>
      </c>
      <c r="E39" s="21">
        <v>50495.67</v>
      </c>
      <c r="F39" s="21">
        <v>50495.67</v>
      </c>
      <c r="G39" s="19">
        <f t="shared" si="5"/>
        <v>1</v>
      </c>
    </row>
    <row r="40" spans="1:7">
      <c r="A40" s="29"/>
      <c r="B40" s="29"/>
      <c r="C40" s="24">
        <v>4712</v>
      </c>
      <c r="D40" s="21">
        <v>0</v>
      </c>
      <c r="E40" s="21">
        <v>67.5</v>
      </c>
      <c r="F40" s="21">
        <v>67.5</v>
      </c>
      <c r="G40" s="19">
        <f t="shared" si="5"/>
        <v>1</v>
      </c>
    </row>
    <row r="41" spans="1:7">
      <c r="A41" s="29"/>
      <c r="B41" s="29"/>
      <c r="C41" s="24">
        <v>4717</v>
      </c>
      <c r="D41" s="21">
        <v>0</v>
      </c>
      <c r="E41" s="21">
        <v>74.5</v>
      </c>
      <c r="F41" s="21">
        <v>52.02</v>
      </c>
      <c r="G41" s="19">
        <f t="shared" si="5"/>
        <v>0.69825503355704699</v>
      </c>
    </row>
    <row r="42" spans="1:7">
      <c r="A42" s="30"/>
      <c r="B42" s="30"/>
      <c r="C42" s="24">
        <v>4797</v>
      </c>
      <c r="D42" s="21">
        <v>0</v>
      </c>
      <c r="E42" s="21">
        <v>28661.71</v>
      </c>
      <c r="F42" s="21">
        <v>23877.22</v>
      </c>
      <c r="G42" s="19">
        <f t="shared" si="5"/>
        <v>0.83307032274068793</v>
      </c>
    </row>
    <row r="43" spans="1:7">
      <c r="A43" s="31" t="s">
        <v>15</v>
      </c>
      <c r="B43" s="32"/>
      <c r="C43" s="33"/>
      <c r="D43" s="7">
        <f>SUM(D30+D42)</f>
        <v>0</v>
      </c>
      <c r="E43" s="7">
        <f>SUM(E30:E42)</f>
        <v>237414.83</v>
      </c>
      <c r="F43" s="7">
        <f t="shared" ref="F43" si="6">SUM(F30:F42)</f>
        <v>231600.18</v>
      </c>
      <c r="G43" s="10">
        <f t="shared" si="5"/>
        <v>0.9755084802411037</v>
      </c>
    </row>
    <row r="44" spans="1:7">
      <c r="A44" s="25">
        <v>853</v>
      </c>
      <c r="B44" s="25">
        <v>85395</v>
      </c>
      <c r="C44" s="24">
        <v>4217</v>
      </c>
      <c r="D44" s="21">
        <v>0</v>
      </c>
      <c r="E44" s="21">
        <v>0</v>
      </c>
      <c r="F44" s="21">
        <v>0</v>
      </c>
      <c r="G44" s="19">
        <v>0</v>
      </c>
    </row>
    <row r="45" spans="1:7">
      <c r="A45" s="31" t="s">
        <v>16</v>
      </c>
      <c r="B45" s="32"/>
      <c r="C45" s="33"/>
      <c r="D45" s="7">
        <f>D44</f>
        <v>0</v>
      </c>
      <c r="E45" s="7">
        <f t="shared" ref="E45" si="7">E44</f>
        <v>0</v>
      </c>
      <c r="F45" s="7">
        <f t="shared" ref="F45" si="8">F44</f>
        <v>0</v>
      </c>
      <c r="G45" s="10">
        <v>0</v>
      </c>
    </row>
    <row r="46" spans="1:7">
      <c r="A46" s="42">
        <v>926</v>
      </c>
      <c r="B46" s="28">
        <v>92601</v>
      </c>
      <c r="C46" s="24">
        <v>4277</v>
      </c>
      <c r="D46" s="21">
        <v>120878</v>
      </c>
      <c r="E46" s="21">
        <v>120878</v>
      </c>
      <c r="F46" s="21">
        <v>120878</v>
      </c>
      <c r="G46" s="19">
        <f t="shared" si="5"/>
        <v>1</v>
      </c>
    </row>
    <row r="47" spans="1:7">
      <c r="A47" s="43"/>
      <c r="B47" s="30"/>
      <c r="C47" s="24">
        <v>4279</v>
      </c>
      <c r="D47" s="21">
        <v>112786.99</v>
      </c>
      <c r="E47" s="21">
        <v>120694</v>
      </c>
      <c r="F47" s="21">
        <v>120694</v>
      </c>
      <c r="G47" s="19">
        <f t="shared" si="5"/>
        <v>1</v>
      </c>
    </row>
    <row r="48" spans="1:7">
      <c r="A48" s="31" t="s">
        <v>13</v>
      </c>
      <c r="B48" s="32"/>
      <c r="C48" s="33"/>
      <c r="D48" s="7">
        <f>D46+D47</f>
        <v>233664.99</v>
      </c>
      <c r="E48" s="7">
        <f t="shared" ref="E48:F48" si="9">E46+E47</f>
        <v>241572</v>
      </c>
      <c r="F48" s="7">
        <f t="shared" si="9"/>
        <v>241572</v>
      </c>
      <c r="G48" s="10">
        <f t="shared" si="5"/>
        <v>1</v>
      </c>
    </row>
    <row r="49" spans="1:7">
      <c r="A49" s="40" t="s">
        <v>8</v>
      </c>
      <c r="B49" s="40"/>
      <c r="C49" s="40"/>
      <c r="D49" s="11">
        <f>D29+D43+D45+D48</f>
        <v>1501009.5</v>
      </c>
      <c r="E49" s="11">
        <f t="shared" ref="E49:F49" si="10">E29+E43+E45+E48</f>
        <v>578986.82999999996</v>
      </c>
      <c r="F49" s="11">
        <f t="shared" si="10"/>
        <v>572802.17999999993</v>
      </c>
      <c r="G49" s="12">
        <f t="shared" si="5"/>
        <v>0.98931815081182417</v>
      </c>
    </row>
  </sheetData>
  <mergeCells count="28">
    <mergeCell ref="A12:C12"/>
    <mergeCell ref="A21:C21"/>
    <mergeCell ref="A10:A11"/>
    <mergeCell ref="A49:C49"/>
    <mergeCell ref="B10:B11"/>
    <mergeCell ref="A15:C15"/>
    <mergeCell ref="A13:A14"/>
    <mergeCell ref="A22:C22"/>
    <mergeCell ref="B13:B14"/>
    <mergeCell ref="A17:C17"/>
    <mergeCell ref="A19:C19"/>
    <mergeCell ref="A43:C43"/>
    <mergeCell ref="A45:C45"/>
    <mergeCell ref="A48:C48"/>
    <mergeCell ref="A46:A47"/>
    <mergeCell ref="B46:B47"/>
    <mergeCell ref="F1:G1"/>
    <mergeCell ref="A4:G4"/>
    <mergeCell ref="A5:F5"/>
    <mergeCell ref="A9:C9"/>
    <mergeCell ref="A7:A8"/>
    <mergeCell ref="B7:B8"/>
    <mergeCell ref="F3:G3"/>
    <mergeCell ref="A26:A28"/>
    <mergeCell ref="B26:B28"/>
    <mergeCell ref="A29:C29"/>
    <mergeCell ref="A30:A42"/>
    <mergeCell ref="B30:B42"/>
  </mergeCells>
  <pageMargins left="0.70866141732283472" right="0.70866141732283472" top="0.55118110236220474" bottom="0.9448818897637796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europejskie rok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2022-08-24T05:30:29Z</cp:lastPrinted>
  <dcterms:created xsi:type="dcterms:W3CDTF">2016-08-04T07:33:13Z</dcterms:created>
  <dcterms:modified xsi:type="dcterms:W3CDTF">2023-03-10T14:02:53Z</dcterms:modified>
</cp:coreProperties>
</file>