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BF51CC47-EEA2-44AD-8F00-FAD6849AC680}" xr6:coauthVersionLast="47" xr6:coauthVersionMax="47" xr10:uidLastSave="{00000000-0000-0000-0000-000000000000}"/>
  <bookViews>
    <workbookView xWindow="-28695" yWindow="0" windowWidth="29040" windowHeight="15555" xr2:uid="{00000000-000D-0000-FFFF-FFFF00000000}"/>
  </bookViews>
  <sheets>
    <sheet name="Dochody ogółem za 2022" sheetId="6" r:id="rId1"/>
  </sheets>
  <definedNames>
    <definedName name="_xlnm._FilterDatabase" localSheetId="0" hidden="1">'Dochody ogółem za 2022'!#REF!</definedName>
    <definedName name="_xlnm.Print_Area" localSheetId="0">'Dochody ogółem za 2022'!#REF!</definedName>
  </definedNames>
  <calcPr calcId="191029"/>
</workbook>
</file>

<file path=xl/calcChain.xml><?xml version="1.0" encoding="utf-8"?>
<calcChain xmlns="http://schemas.openxmlformats.org/spreadsheetml/2006/main">
  <c r="H187" i="6" l="1"/>
  <c r="G187" i="6"/>
  <c r="H128" i="6"/>
  <c r="G128" i="6"/>
  <c r="H21" i="6"/>
  <c r="H215" i="6" l="1"/>
  <c r="G215" i="6"/>
  <c r="H210" i="6"/>
  <c r="G210" i="6"/>
  <c r="H183" i="6"/>
  <c r="G183" i="6"/>
  <c r="H181" i="6"/>
  <c r="G181" i="6"/>
  <c r="H160" i="6"/>
  <c r="G160" i="6"/>
  <c r="H136" i="6"/>
  <c r="G136" i="6"/>
  <c r="H121" i="6"/>
  <c r="G121" i="6"/>
  <c r="H80" i="6"/>
  <c r="G80" i="6"/>
  <c r="G26" i="6"/>
  <c r="G21" i="6"/>
  <c r="I9" i="6" l="1"/>
  <c r="I10" i="6"/>
  <c r="I12" i="6"/>
  <c r="I15" i="6"/>
  <c r="I16" i="6"/>
  <c r="I17" i="6"/>
  <c r="I23" i="6"/>
  <c r="I24" i="6"/>
  <c r="I25" i="6"/>
  <c r="I27" i="6"/>
  <c r="I28" i="6"/>
  <c r="I30" i="6"/>
  <c r="I32" i="6"/>
  <c r="I35" i="6"/>
  <c r="I36" i="6"/>
  <c r="I37" i="6"/>
  <c r="I40" i="6"/>
  <c r="I41" i="6"/>
  <c r="I42" i="6"/>
  <c r="I43" i="6"/>
  <c r="I44" i="6"/>
  <c r="I45" i="6"/>
  <c r="I48" i="6"/>
  <c r="I52" i="6"/>
  <c r="I55" i="6"/>
  <c r="I58" i="6"/>
  <c r="I59" i="6"/>
  <c r="I60" i="6"/>
  <c r="I61" i="6"/>
  <c r="I63" i="6"/>
  <c r="I64" i="6"/>
  <c r="I67" i="6"/>
  <c r="I70" i="6"/>
  <c r="I77" i="6"/>
  <c r="I79" i="6"/>
  <c r="I81" i="6"/>
  <c r="I84" i="6"/>
  <c r="I85" i="6"/>
  <c r="I87" i="6"/>
  <c r="I88" i="6"/>
  <c r="I89" i="6"/>
  <c r="I90" i="6"/>
  <c r="I91" i="6"/>
  <c r="I92" i="6"/>
  <c r="I93" i="6"/>
  <c r="I94" i="6"/>
  <c r="I96" i="6"/>
  <c r="I97" i="6"/>
  <c r="I98" i="6"/>
  <c r="I99" i="6"/>
  <c r="I100" i="6"/>
  <c r="I101" i="6"/>
  <c r="I102" i="6"/>
  <c r="I103" i="6"/>
  <c r="I104" i="6"/>
  <c r="I106" i="6"/>
  <c r="I107" i="6"/>
  <c r="I108" i="6"/>
  <c r="I109" i="6"/>
  <c r="I110" i="6"/>
  <c r="I111" i="6"/>
  <c r="I112" i="6"/>
  <c r="I113" i="6"/>
  <c r="I116" i="6"/>
  <c r="I117" i="6"/>
  <c r="I120" i="6"/>
  <c r="I122" i="6"/>
  <c r="I123" i="6"/>
  <c r="I124" i="6"/>
  <c r="I125" i="6"/>
  <c r="I126" i="6"/>
  <c r="I129" i="6"/>
  <c r="I130" i="6"/>
  <c r="I131" i="6"/>
  <c r="I132" i="6"/>
  <c r="I133" i="6"/>
  <c r="I135" i="6"/>
  <c r="I137" i="6"/>
  <c r="I138" i="6"/>
  <c r="I139" i="6"/>
  <c r="I141" i="6"/>
  <c r="I143" i="6"/>
  <c r="I144" i="6"/>
  <c r="I145" i="6"/>
  <c r="I146" i="6"/>
  <c r="I150" i="6"/>
  <c r="I152" i="6"/>
  <c r="I154" i="6"/>
  <c r="I156" i="6"/>
  <c r="I158" i="6"/>
  <c r="I161" i="6"/>
  <c r="I163" i="6"/>
  <c r="I165" i="6"/>
  <c r="I167" i="6"/>
  <c r="I168" i="6"/>
  <c r="I170" i="6"/>
  <c r="I172" i="6"/>
  <c r="I175" i="6"/>
  <c r="I177" i="6"/>
  <c r="I180" i="6"/>
  <c r="I182" i="6"/>
  <c r="I184" i="6"/>
  <c r="I185" i="6"/>
  <c r="I189" i="6"/>
  <c r="I190" i="6"/>
  <c r="I191" i="6"/>
  <c r="I192" i="6"/>
  <c r="I195" i="6"/>
  <c r="I196" i="6"/>
  <c r="I201" i="6"/>
  <c r="I203" i="6"/>
  <c r="I204" i="6"/>
  <c r="I206" i="6"/>
  <c r="I207" i="6"/>
  <c r="I209" i="6"/>
  <c r="I211" i="6"/>
  <c r="I216" i="6"/>
  <c r="I217" i="6"/>
  <c r="I218" i="6"/>
  <c r="I219" i="6"/>
  <c r="I224" i="6"/>
  <c r="I226" i="6"/>
  <c r="I227" i="6"/>
  <c r="I229" i="6"/>
  <c r="I231" i="6"/>
  <c r="I232" i="6"/>
  <c r="I234" i="6"/>
  <c r="I238" i="6"/>
  <c r="I239" i="6"/>
  <c r="I240" i="6"/>
  <c r="I243" i="6"/>
  <c r="I244" i="6"/>
  <c r="I245" i="6"/>
  <c r="I247" i="6"/>
  <c r="I248" i="6"/>
  <c r="I249" i="6"/>
  <c r="I250" i="6"/>
  <c r="I251" i="6"/>
  <c r="I252" i="6"/>
  <c r="H236" i="6"/>
  <c r="H230" i="6"/>
  <c r="H225" i="6"/>
  <c r="H223" i="6"/>
  <c r="H220" i="6"/>
  <c r="H194" i="6"/>
  <c r="G157" i="6"/>
  <c r="H157" i="6"/>
  <c r="H140" i="6"/>
  <c r="H105" i="6"/>
  <c r="H86" i="6"/>
  <c r="H72" i="6"/>
  <c r="H46" i="6"/>
  <c r="I46" i="6" s="1"/>
  <c r="H39" i="6"/>
  <c r="H34" i="6"/>
  <c r="I157" i="6" l="1"/>
  <c r="H38" i="6"/>
  <c r="I21" i="6"/>
  <c r="G230" i="6"/>
  <c r="I230" i="6" s="1"/>
  <c r="G225" i="6"/>
  <c r="I225" i="6" s="1"/>
  <c r="G223" i="6"/>
  <c r="I223" i="6" s="1"/>
  <c r="I210" i="6"/>
  <c r="G194" i="6"/>
  <c r="I194" i="6" s="1"/>
  <c r="I183" i="6"/>
  <c r="I181" i="6"/>
  <c r="G164" i="6"/>
  <c r="I160" i="6"/>
  <c r="G140" i="6"/>
  <c r="I140" i="6" s="1"/>
  <c r="I128" i="6"/>
  <c r="I121" i="6"/>
  <c r="G105" i="6"/>
  <c r="I105" i="6" s="1"/>
  <c r="G86" i="6"/>
  <c r="I86" i="6" s="1"/>
  <c r="I80" i="6"/>
  <c r="G39" i="6"/>
  <c r="G38" i="6" s="1"/>
  <c r="G34" i="6"/>
  <c r="I34" i="6" s="1"/>
  <c r="I187" i="6" l="1"/>
  <c r="G186" i="6"/>
  <c r="I38" i="6"/>
  <c r="I39" i="6"/>
  <c r="H246" i="6"/>
  <c r="G246" i="6"/>
  <c r="H242" i="6"/>
  <c r="G242" i="6"/>
  <c r="G236" i="6"/>
  <c r="H233" i="6"/>
  <c r="G233" i="6"/>
  <c r="H228" i="6"/>
  <c r="G228" i="6"/>
  <c r="G220" i="6"/>
  <c r="H213" i="6"/>
  <c r="G213" i="6"/>
  <c r="H208" i="6"/>
  <c r="G208" i="6"/>
  <c r="H205" i="6"/>
  <c r="G205" i="6"/>
  <c r="H202" i="6"/>
  <c r="G202" i="6"/>
  <c r="H200" i="6"/>
  <c r="G200" i="6"/>
  <c r="H197" i="6"/>
  <c r="G197" i="6"/>
  <c r="H179" i="6"/>
  <c r="G179" i="6"/>
  <c r="H176" i="6"/>
  <c r="G176" i="6"/>
  <c r="H173" i="6"/>
  <c r="G173" i="6"/>
  <c r="H171" i="6"/>
  <c r="G171" i="6"/>
  <c r="H169" i="6"/>
  <c r="G169" i="6"/>
  <c r="H166" i="6"/>
  <c r="G166" i="6"/>
  <c r="H164" i="6"/>
  <c r="I164" i="6" s="1"/>
  <c r="H162" i="6"/>
  <c r="G162" i="6"/>
  <c r="H155" i="6"/>
  <c r="G155" i="6"/>
  <c r="H153" i="6"/>
  <c r="G153" i="6"/>
  <c r="H151" i="6"/>
  <c r="G151" i="6"/>
  <c r="H149" i="6"/>
  <c r="G149" i="6"/>
  <c r="H119" i="6"/>
  <c r="G119" i="6"/>
  <c r="H115" i="6"/>
  <c r="G115" i="6"/>
  <c r="H95" i="6"/>
  <c r="G95" i="6"/>
  <c r="H83" i="6"/>
  <c r="H82" i="6" s="1"/>
  <c r="G83" i="6"/>
  <c r="H78" i="6"/>
  <c r="G78" i="6"/>
  <c r="G72" i="6"/>
  <c r="I72" i="6" s="1"/>
  <c r="H69" i="6"/>
  <c r="G69" i="6"/>
  <c r="G68" i="6" s="1"/>
  <c r="H66" i="6"/>
  <c r="G66" i="6"/>
  <c r="G65" i="6" s="1"/>
  <c r="H62" i="6"/>
  <c r="G62" i="6"/>
  <c r="H57" i="6"/>
  <c r="I57" i="6" s="1"/>
  <c r="H54" i="6"/>
  <c r="G54" i="6"/>
  <c r="H51" i="6"/>
  <c r="G51" i="6"/>
  <c r="G50" i="6" s="1"/>
  <c r="H33" i="6"/>
  <c r="G33" i="6"/>
  <c r="H31" i="6"/>
  <c r="G31" i="6"/>
  <c r="H29" i="6"/>
  <c r="G29" i="6"/>
  <c r="H26" i="6"/>
  <c r="I26" i="6" s="1"/>
  <c r="H19" i="6"/>
  <c r="G19" i="6"/>
  <c r="H14" i="6"/>
  <c r="G14" i="6"/>
  <c r="G13" i="6" s="1"/>
  <c r="H11" i="6"/>
  <c r="G11" i="6"/>
  <c r="G8" i="6" s="1"/>
  <c r="H199" i="6" l="1"/>
  <c r="G82" i="6"/>
  <c r="I33" i="6"/>
  <c r="I95" i="6"/>
  <c r="I119" i="6"/>
  <c r="I151" i="6"/>
  <c r="I162" i="6"/>
  <c r="I200" i="6"/>
  <c r="I208" i="6"/>
  <c r="I228" i="6"/>
  <c r="G127" i="6"/>
  <c r="I246" i="6"/>
  <c r="I29" i="6"/>
  <c r="H50" i="6"/>
  <c r="I50" i="6" s="1"/>
  <c r="I51" i="6"/>
  <c r="I78" i="6"/>
  <c r="I136" i="6"/>
  <c r="I153" i="6"/>
  <c r="I202" i="6"/>
  <c r="I233" i="6"/>
  <c r="H13" i="6"/>
  <c r="I13" i="6" s="1"/>
  <c r="I14" i="6"/>
  <c r="H65" i="6"/>
  <c r="I65" i="6" s="1"/>
  <c r="I66" i="6"/>
  <c r="I166" i="6"/>
  <c r="I173" i="6"/>
  <c r="G212" i="6"/>
  <c r="I215" i="6"/>
  <c r="G235" i="6"/>
  <c r="I236" i="6"/>
  <c r="I31" i="6"/>
  <c r="I54" i="6"/>
  <c r="I83" i="6"/>
  <c r="I115" i="6"/>
  <c r="I149" i="6"/>
  <c r="I155" i="6"/>
  <c r="I205" i="6"/>
  <c r="H68" i="6"/>
  <c r="I68" i="6" s="1"/>
  <c r="I69" i="6"/>
  <c r="I169" i="6"/>
  <c r="I176" i="6"/>
  <c r="I242" i="6"/>
  <c r="H8" i="6"/>
  <c r="I8" i="6" s="1"/>
  <c r="I11" i="6"/>
  <c r="I62" i="6"/>
  <c r="I171" i="6"/>
  <c r="I179" i="6"/>
  <c r="H127" i="6"/>
  <c r="H212" i="6"/>
  <c r="G118" i="6"/>
  <c r="G18" i="6"/>
  <c r="G71" i="6"/>
  <c r="G199" i="6"/>
  <c r="G241" i="6"/>
  <c r="H241" i="6"/>
  <c r="H53" i="6"/>
  <c r="H18" i="6"/>
  <c r="H118" i="6"/>
  <c r="G159" i="6"/>
  <c r="G53" i="6"/>
  <c r="H159" i="6"/>
  <c r="H186" i="6"/>
  <c r="I186" i="6" s="1"/>
  <c r="G193" i="6"/>
  <c r="H235" i="6"/>
  <c r="H71" i="6"/>
  <c r="H193" i="6"/>
  <c r="I53" i="6" l="1"/>
  <c r="I127" i="6"/>
  <c r="I159" i="6"/>
  <c r="I241" i="6"/>
  <c r="I82" i="6"/>
  <c r="I193" i="6"/>
  <c r="I212" i="6"/>
  <c r="I71" i="6"/>
  <c r="I235" i="6"/>
  <c r="I118" i="6"/>
  <c r="I199" i="6"/>
  <c r="I18" i="6"/>
  <c r="G253" i="6"/>
  <c r="H253" i="6"/>
  <c r="I253" i="6" l="1"/>
</calcChain>
</file>

<file path=xl/sharedStrings.xml><?xml version="1.0" encoding="utf-8"?>
<sst xmlns="http://schemas.openxmlformats.org/spreadsheetml/2006/main" count="730" uniqueCount="277">
  <si>
    <t/>
  </si>
  <si>
    <t>Wykonanie</t>
  </si>
  <si>
    <t>Dział</t>
  </si>
  <si>
    <t>Rozdział</t>
  </si>
  <si>
    <t>Paragraf</t>
  </si>
  <si>
    <t>Opis</t>
  </si>
  <si>
    <t>Plan</t>
  </si>
  <si>
    <t>010</t>
  </si>
  <si>
    <t>Rolnictwo i łowiectwo</t>
  </si>
  <si>
    <t>01095</t>
  </si>
  <si>
    <t>Pozostała działalność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</si>
  <si>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</si>
  <si>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</si>
  <si>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</si>
  <si>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</si>
  <si>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</si>
  <si>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</si>
  <si>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</si>
  <si>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</si>
  <si>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60014</t>
  </si>
  <si>
    <t>Drogi publiczne powiatowe</t>
  </si>
  <si>
    <t>60016</t>
  </si>
  <si>
    <t>Drogi publiczne gminne</t>
  </si>
  <si>
    <t>Turystyka</t>
  </si>
  <si>
    <t>Zadania w zakresie upowszechniania turystyki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</si>
  <si>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</si>
  <si>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</si>
  <si>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</si>
  <si>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</si>
  <si>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</si>
  <si>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</si>
  <si>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</si>
  <si>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</si>
  <si>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Urzędy gmin (miast i miast na prawach powiatu)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</si>
  <si>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</si>
  <si>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</si>
  <si>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</si>
  <si>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</si>
  <si>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publiczne i ochrona przeciwpożarowa</t>
  </si>
  <si>
    <t>75416</t>
  </si>
  <si>
    <t>Straż gminna (miejska)</t>
  </si>
  <si>
    <t>758</t>
  </si>
  <si>
    <t>Różne rozliczenia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</si>
  <si>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</si>
  <si>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</si>
  <si>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</si>
  <si>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</si>
  <si>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</si>
  <si>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</si>
  <si>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</si>
  <si>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</si>
  <si>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852</t>
  </si>
  <si>
    <t>Pomoc społeczna</t>
  </si>
  <si>
    <t>85202</t>
  </si>
  <si>
    <t>Domy pomocy społecznej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</si>
  <si>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</si>
  <si>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</si>
  <si>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</si>
  <si>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</si>
  <si>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</si>
  <si>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</si>
  <si>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</si>
  <si>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</si>
  <si>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</si>
  <si>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</si>
  <si>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</si>
  <si>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</si>
  <si>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</si>
  <si>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</si>
  <si>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</si>
  <si>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Pozostałe zadania w zakresie polityki społecznej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</si>
  <si>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</si>
  <si>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</si>
  <si>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</si>
  <si>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</si>
  <si>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</si>
  <si>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</si>
  <si>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</si>
  <si>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</si>
  <si>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85502</t>
  </si>
  <si>
    <t>Świadczenia rodzinne, świadczenie z funduszu alimentacyjnego oraz składki na ubezpieczenia emerytalne i rentowe z ubezpieczenia społecznego</t>
  </si>
  <si>
    <t>85503</t>
  </si>
  <si>
    <t>Karta Dużej Rodziny</t>
  </si>
  <si>
    <t>85513</t>
  </si>
  <si>
    <t>Składki na ubezpieczenie zdrowotne opłacane za osoby pobierające niektóre świadczenia rodzinne oraz za osoby pobierające zasiłki dla opiekunów</t>
  </si>
  <si>
    <t>900</t>
  </si>
  <si>
    <t>Gospodarka komunalna i ochrona środowiska</t>
  </si>
  <si>
    <t>Gospodarka ściekowa i ochrona wód</t>
  </si>
  <si>
    <t>90002</t>
  </si>
  <si>
    <t>Gospodarka odpadami komunalnymi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</si>
  <si>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</si>
  <si>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</si>
  <si>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</si>
  <si>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</si>
  <si>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</si>
  <si>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</si>
  <si>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</si>
  <si>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92605</t>
  </si>
  <si>
    <t>Zadania w zakresie kultury fizycznej</t>
  </si>
  <si>
    <t>Działalność usługowa</t>
  </si>
  <si>
    <t>Plany zagospodarowania przestrzennego</t>
  </si>
  <si>
    <t>Zarządzanie kryzysowe</t>
  </si>
  <si>
    <t>80148</t>
  </si>
  <si>
    <t>Stołówki szkolne i przedszkolne</t>
  </si>
  <si>
    <t>Realizacja zadań wymagających stosowania specjalnej organizacji nauki i metod pracy dla dzieci i młodzieży w szkołach podstawowych</t>
  </si>
  <si>
    <t>Świetlice szkolne</t>
  </si>
  <si>
    <t>90005</t>
  </si>
  <si>
    <t>Ochrona powietrza atmosferycznego i klimatu</t>
  </si>
  <si>
    <t>Krajowe pasażerskie przewozy kolejowe</t>
  </si>
  <si>
    <t>§</t>
  </si>
  <si>
    <t>01043</t>
  </si>
  <si>
    <t xml:space="preserve">Funkcjonowanie przystanków komunikacyjnych </t>
  </si>
  <si>
    <t>Obrona narodowa</t>
  </si>
  <si>
    <t>Pomoc dla cudzoziemców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</si>
  <si>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</si>
  <si>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>Infrastruktura wodociągowa  wsi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</si>
  <si>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</si>
  <si>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</si>
  <si>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</si>
  <si>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</si>
  <si>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0690</t>
  </si>
  <si>
    <t>Wpływy z różnych opłat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</si>
  <si>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</si>
  <si>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</si>
  <si>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</si>
  <si>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</si>
  <si>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 xml:space="preserve">Wpływy  ze zwrotów niewykorzystanych dotacji oraz płatności </t>
  </si>
  <si>
    <t>2007</t>
  </si>
  <si>
    <t>2710</t>
  </si>
  <si>
    <t>Dotacja celowa otrzymana z tytułu pomocy finansowej udzielanej między jednostkami samorządu terytorialnego na dofinansowanie własnych zadań bieżących</t>
  </si>
  <si>
    <t>Wpływy ze zwrotów niewykorzystanych dotacji oraz płatności</t>
  </si>
  <si>
    <t>Dotacja celowa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</si>
  <si>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 xml:space="preserve">Wpływy z różnych dochodów </t>
  </si>
  <si>
    <t>2320</t>
  </si>
  <si>
    <t>Dotacje celowe otrzymane z powiatu na zadania bieżące realizowane na podstawie porozumień (umów) między jednostkami samorządu terytorialnego</t>
  </si>
  <si>
    <t>6350</t>
  </si>
  <si>
    <t>Środki otrzymane z państwowych funduszy celowych na finansowanie lub dofinansowanie kosztów realizacji inwestycji i zakupów inwestycyjnych jednostek sektora finansów publicznych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</si>
  <si>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</si>
  <si>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</si>
  <si>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</si>
  <si>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</si>
  <si>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</si>
  <si>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</si>
  <si>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0920</t>
  </si>
  <si>
    <t>Wpływy z pozostałych odsetek</t>
  </si>
  <si>
    <t>0940</t>
  </si>
  <si>
    <t>Wpływy z rozliczeń/zwrotów z lat ubiegłych</t>
  </si>
  <si>
    <t>Dochody jednostek samorządu terytorialnego związane z realizacją zadań z zakresu administracji rządowej oraz innych zadań zleconych ustawami</t>
  </si>
  <si>
    <t>0830</t>
  </si>
  <si>
    <t>Wpływy z usług</t>
  </si>
  <si>
    <t>Wpływy z róznych dochodów</t>
  </si>
  <si>
    <t>2707</t>
  </si>
  <si>
    <t>Środki na dofinansowanie własnych zadań bieżących gmin, powiatów (związków gmin, związków powiatowo-gminnych, związków powiatów), samorządów województw, pozyskane z innych źródeł</t>
  </si>
  <si>
    <t xml:space="preserve">Pozostałe wydatki obronne </t>
  </si>
  <si>
    <t xml:space="preserve">  Ochotnicze straże pożarne</t>
  </si>
  <si>
    <t>Dotacja celowa otrzymana z tytułu pomocy finansowej udzielanej między jednostkami samorządu terytorialnego na dofinansowanie własnych zadań inwestycyjnych i zakupów inwestycyjnych</t>
  </si>
  <si>
    <t>0570</t>
  </si>
  <si>
    <t>Wpływy z tytułu grzywien, mandatów i innych kar pieniężnych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</si>
  <si>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</si>
  <si>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</si>
  <si>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</si>
  <si>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</si>
  <si>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</si>
  <si>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</si>
  <si>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</si>
  <si>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</si>
  <si>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</si>
  <si>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</si>
  <si>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</si>
  <si>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</si>
  <si>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</si>
  <si>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</si>
  <si>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</si>
  <si>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</si>
  <si>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</si>
  <si>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</si>
  <si>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</si>
  <si>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</si>
  <si>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</si>
  <si>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</si>
  <si>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</si>
  <si>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</si>
  <si>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</si>
  <si>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</si>
  <si>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</si>
  <si>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</si>
  <si>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</si>
  <si>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</si>
  <si>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Wpływy z części opłaty za zezwolenie na sprzedaż napojów alkoholowych w obrocie hurtowym</t>
  </si>
  <si>
    <t>0410</t>
  </si>
  <si>
    <t>Wpływy z opłaty skarbowej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</si>
  <si>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</si>
  <si>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</si>
  <si>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</si>
  <si>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</si>
  <si>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</si>
  <si>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0270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</si>
  <si>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</si>
  <si>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</si>
  <si>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</si>
  <si>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</si>
  <si>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</si>
  <si>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</si>
  <si>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</si>
  <si>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</si>
  <si>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</si>
  <si>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75814</t>
  </si>
  <si>
    <t>Różne rozliczenia finansowe</t>
  </si>
  <si>
    <t>6680</t>
  </si>
  <si>
    <t>Wpłata środków finansowych z niewykorzystanych w terminie wydatków, które nie wygasają z upływem roku budżetowego</t>
  </si>
  <si>
    <t>2030</t>
  </si>
  <si>
    <t>Dotacje celowe otrzymane z budżetu państwa na realizację własnych zadań bieżących gmin (związków gmin, związków powiatowo-gminnych)</t>
  </si>
  <si>
    <t>2051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</si>
  <si>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</si>
  <si>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2057</t>
  </si>
  <si>
    <t>6330</t>
  </si>
  <si>
    <t>Dotacje celowe otrzymane z budżetu państwa na realizację inwestycji i zakupów inwestycyjnych własnych gmin (związków gmin, związków powiatowo-gminnych)</t>
  </si>
  <si>
    <t>0660</t>
  </si>
  <si>
    <t>Wpływy z opłat za korzystanie z wychowania przedszkolnego</t>
  </si>
  <si>
    <t>2310</t>
  </si>
  <si>
    <t>Dotacje celowe otrzymane z gminy na zadania bieżące realizowane na podstawie porozumień (umów) między jednostkami samorządu terytorialnego</t>
  </si>
  <si>
    <t>Realizacja zadań wymagających stosowania specjalnej organizacji nauki i metod pracy dla dzieci w przedszkolach, oddziałąch przedszkolnych w szkołach podstawowych i innych formach wychowania przedszkolnego</t>
  </si>
  <si>
    <t>Dotacja celowa otrzymana z budżetu państwa na realizację własnych zadań bieżących gmin (związków gmin, związków powiatowo-gminnych)</t>
  </si>
  <si>
    <t xml:space="preserve"> Ośrodki wsparcia</t>
  </si>
  <si>
    <t>Dotacja celowa otrzymana z budżetu państwa na realizację zadań bieżących z zakresu administracji rządowej oraz innych zadań zleconych gminie (związkom gmin, związkom powiatowo-gminnym) ustawami</t>
  </si>
  <si>
    <t xml:space="preserve">  Pozostała działalność</t>
  </si>
  <si>
    <t>2950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</si>
  <si>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</si>
  <si>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</si>
  <si>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2360</t>
  </si>
  <si>
    <t xml:space="preserve">  Wpływy z różnych dochodów</t>
  </si>
  <si>
    <t xml:space="preserve">  Oczyszczanie miast i wsi</t>
  </si>
  <si>
    <t>0580</t>
  </si>
  <si>
    <t>Wpływy z tytułu grzywien i innych kar pieniężnych od osób prawnych i innych jednostek organizacyjnych</t>
  </si>
  <si>
    <t>Środki otrzymane od pozostałych jednostek zaliczanych do sektora finansów publicznych na realizację zadań bieżących jednostek zaliczanych do sektora finansów publicznych</t>
  </si>
  <si>
    <t>90019</t>
  </si>
  <si>
    <t>Wpływy i wydatki związane z gromadzeniem środków z opłat i kar za korzystanie ze środowiska</t>
  </si>
  <si>
    <t xml:space="preserve">  Pozostałe działania związane z gospodarką odpadami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</si>
  <si>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</si>
  <si>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</si>
  <si>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 xml:space="preserve">  Obiekty sportowe</t>
  </si>
  <si>
    <t>Dotacja celowa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</si>
  <si>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6690</t>
  </si>
  <si>
    <t>Wpływy ze zwrotów niewykorzystanych dotacji oraz płatności, dotyczące dochodów majątkowych</t>
  </si>
  <si>
    <t>Razem:</t>
  </si>
  <si>
    <t xml:space="preserve"> Dotacja celowa otrzymana z budżetu państwa na realizację zadań bieżących z zakresu administracji rządowej oraz innych zadań zleconych gminie (związkom gmin, związkom powiatowo-gminnym) ustawami</t>
  </si>
  <si>
    <t xml:space="preserve">                                                                                                                                                                                                   do sprawozdania z wykonania </t>
  </si>
  <si>
    <t xml:space="preserve">                                                                                                       budżetu na 31.12.2022 r.</t>
  </si>
  <si>
    <t>Realizacja planu dochodów budżetu Gminy Mosina za 2022 r.</t>
  </si>
  <si>
    <t>Wpływy z tytułu odszkodowania za przejęte nieruchomości pod inwestycje celu publicznego</t>
  </si>
  <si>
    <t>0800</t>
  </si>
  <si>
    <t>Gospodarowanie mieszkaniowym zasobem gminy</t>
  </si>
  <si>
    <t>0720</t>
  </si>
  <si>
    <t>Wpływy z otrzymanych darowizn i ofiar w postaci pieniężnej na realizację zadań na rzecz pomocy Ukrainie</t>
  </si>
  <si>
    <t>Rekompensaty utraconych dochodów w podatkach i opłatach lokalnych</t>
  </si>
  <si>
    <t>Dotacja celowa otrzymana z budźetu państwa na realizację własnych zadań bieżących gmin(związków gmin, związków powiatowo-gminnych)</t>
  </si>
  <si>
    <t>Środki z Funduszu Pomocy na finansowanie lub dofinansowanie zadań bieżących w zakresie pomocy obywatelom Ukrainy</t>
  </si>
  <si>
    <t>Dotacja celowa otrzymana z budźetu państwa na realizację inwestycji i zakupów inwestycyjnych własnych gmin (związków gmin, związków powiatowo-gminnych)</t>
  </si>
  <si>
    <t>0950</t>
  </si>
  <si>
    <t>Wpłyey z tytułu kar i odszkodowań wynikających z umów</t>
  </si>
  <si>
    <t>Zapewnienie uczniom prawa do bezpłatnego dostępu do podręczników, materiałów edukacyjnych lub materiałów ćwiczeniowych</t>
  </si>
  <si>
    <t>Środki na finansowanie lub dofinansowanie zadań bieżżcych w zakresie pomocy obywatelom Ukrainy</t>
  </si>
  <si>
    <t>2530</t>
  </si>
  <si>
    <t>Środki z Funduszu Przeciwdziałania COVID-19 na finansowanie lub dofinansowanie realizacji zadań związanych z przeciwdziałaniem COVID-19</t>
  </si>
  <si>
    <t>Dotacja celowa w ramach programów finansowanych z udziałem środków europejskich oraz środków, o których mowa w art..5 ust.1 pkt 3 oraz ust. 3 pkt 5 i 6 ustawy lub płatności w ramach budżetu środków europejskich, z wyłączeniem dochodów klasyfikowanych w paragrafie 205</t>
  </si>
  <si>
    <t>2100</t>
  </si>
  <si>
    <t>2180</t>
  </si>
  <si>
    <t>Dotacja celowa otrzymana z budzetu państwa na realizację zadań bieżących gmin z zakresu edukacyjnej opieki wychowawczej finansowanych w całości przez budżet państwa w ramach prograów rządowych</t>
  </si>
  <si>
    <t>Utrzymanie zieleni w miastach i gminach</t>
  </si>
  <si>
    <t>Wpływy z różnych źródeł</t>
  </si>
  <si>
    <t>2460</t>
  </si>
  <si>
    <t>0630</t>
  </si>
  <si>
    <t>2400</t>
  </si>
  <si>
    <t>Wpływy z róznych opłat</t>
  </si>
  <si>
    <t>Wpływy z tytułu opłat i kosztów sądowych oraz innych opłat uiszczanych na rzecz Skarbu Państwa z tytułu postępowania sądowego i prokuratorskiego</t>
  </si>
  <si>
    <t>0460</t>
  </si>
  <si>
    <t>Wpływy do budżetu pozostałości środków finansowych gromadzonych na wydzielonym rachunku jednostki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</si>
</sst>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theme="8" tint="0.5999938962981048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0">
    <xf numFmtId="0" fontId="0" fillId="0" borderId="0" xfId="0"/>
    <xf numFmtId="2" fontId="0" fillId="0" borderId="0" xfId="0" applyNumberFormat="1"/>
    <xf numFmtId="0" fontId="3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center" wrapText="1"/>
    </xf>
    <xf numFmtId="10" fontId="3" fillId="2" borderId="0" xfId="0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/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horizontal="center" vertical="top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 wrapText="1"/>
    </xf>
    <xf numFmtId="39" fontId="8" fillId="7" borderId="14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10" fontId="8" fillId="6" borderId="15" xfId="0" applyNumberFormat="1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39" fontId="9" fillId="4" borderId="14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39" fontId="9" fillId="3" borderId="14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39" fontId="10" fillId="4" borderId="14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39" fontId="10" fillId="2" borderId="14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left" vertical="center" wrapText="1"/>
    </xf>
    <xf numFmtId="39" fontId="7" fillId="7" borderId="14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39" fontId="10" fillId="4" borderId="20" xfId="0" applyNumberFormat="1" applyFont="1" applyFill="1" applyBorder="1" applyAlignment="1">
      <alignment horizontal="right" vertical="center" wrapText="1"/>
    </xf>
    <xf numFmtId="4" fontId="10" fillId="4" borderId="21" xfId="0" applyNumberFormat="1" applyFont="1" applyFill="1" applyBorder="1" applyAlignment="1">
      <alignment horizontal="right" vertical="center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39" fontId="10" fillId="3" borderId="20" xfId="0" applyNumberFormat="1" applyFont="1" applyFill="1" applyBorder="1" applyAlignment="1">
      <alignment horizontal="right" vertical="center" wrapText="1"/>
    </xf>
    <xf numFmtId="4" fontId="10" fillId="3" borderId="21" xfId="0" applyNumberFormat="1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39" fontId="10" fillId="4" borderId="25" xfId="0" applyNumberFormat="1" applyFont="1" applyFill="1" applyBorder="1" applyAlignment="1">
      <alignment horizontal="right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49" fontId="10" fillId="3" borderId="45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39" fontId="10" fillId="3" borderId="46" xfId="0" applyNumberFormat="1" applyFont="1" applyFill="1" applyBorder="1" applyAlignment="1">
      <alignment horizontal="righ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 vertical="center" wrapText="1"/>
    </xf>
    <xf numFmtId="39" fontId="10" fillId="3" borderId="28" xfId="0" applyNumberFormat="1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39" fontId="10" fillId="3" borderId="14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left" vertical="center" wrapText="1"/>
    </xf>
    <xf numFmtId="39" fontId="10" fillId="3" borderId="14" xfId="2" applyNumberFormat="1" applyFont="1" applyFill="1" applyBorder="1" applyAlignment="1">
      <alignment horizontal="right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4" fontId="10" fillId="3" borderId="1" xfId="2" applyNumberFormat="1" applyFont="1" applyFill="1" applyBorder="1" applyAlignment="1">
      <alignment horizontal="right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39" fontId="10" fillId="8" borderId="14" xfId="0" applyNumberFormat="1" applyFont="1" applyFill="1" applyBorder="1" applyAlignment="1">
      <alignment horizontal="righ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2" fontId="10" fillId="2" borderId="36" xfId="0" applyNumberFormat="1" applyFont="1" applyFill="1" applyBorder="1" applyAlignment="1">
      <alignment horizontal="center" vertical="center" wrapText="1"/>
    </xf>
    <xf numFmtId="2" fontId="10" fillId="2" borderId="37" xfId="0" applyNumberFormat="1" applyFont="1" applyFill="1" applyBorder="1" applyAlignment="1">
      <alignment horizontal="center" vertical="center" wrapText="1"/>
    </xf>
    <xf numFmtId="2" fontId="10" fillId="2" borderId="34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39" fontId="10" fillId="4" borderId="1" xfId="0" applyNumberFormat="1" applyFont="1" applyFill="1" applyBorder="1" applyAlignment="1">
      <alignment horizontal="right" vertical="center" wrapText="1"/>
    </xf>
    <xf numFmtId="49" fontId="10" fillId="3" borderId="36" xfId="0" applyNumberFormat="1" applyFont="1" applyFill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39" fontId="7" fillId="7" borderId="1" xfId="0" applyNumberFormat="1" applyFont="1" applyFill="1" applyBorder="1" applyAlignment="1">
      <alignment horizontal="right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left" vertical="center" wrapText="1"/>
    </xf>
    <xf numFmtId="39" fontId="10" fillId="8" borderId="28" xfId="0" applyNumberFormat="1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39" fontId="12" fillId="2" borderId="14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10" fillId="2" borderId="63" xfId="0" applyNumberFormat="1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left" vertical="center" wrapText="1"/>
    </xf>
    <xf numFmtId="39" fontId="10" fillId="2" borderId="65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39" fontId="10" fillId="3" borderId="1" xfId="0" applyNumberFormat="1" applyFont="1" applyFill="1" applyBorder="1" applyAlignment="1">
      <alignment horizontal="right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49" fontId="10" fillId="3" borderId="36" xfId="0" applyNumberFormat="1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49" fontId="10" fillId="3" borderId="44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left" vertical="center" wrapText="1"/>
    </xf>
    <xf numFmtId="4" fontId="10" fillId="2" borderId="21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39" fontId="7" fillId="5" borderId="1" xfId="0" applyNumberFormat="1" applyFont="1" applyFill="1" applyBorder="1" applyAlignment="1">
      <alignment horizontal="right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center" vertical="center" wrapText="1"/>
    </xf>
    <xf numFmtId="39" fontId="10" fillId="3" borderId="7" xfId="0" applyNumberFormat="1" applyFont="1" applyFill="1" applyBorder="1" applyAlignment="1">
      <alignment horizontal="righ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64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39" fontId="10" fillId="3" borderId="34" xfId="0" applyNumberFormat="1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left" vertical="center" wrapText="1"/>
    </xf>
    <xf numFmtId="39" fontId="7" fillId="7" borderId="28" xfId="0" applyNumberFormat="1" applyFont="1" applyFill="1" applyBorder="1" applyAlignment="1">
      <alignment horizontal="right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left" vertical="center" wrapText="1"/>
    </xf>
    <xf numFmtId="39" fontId="7" fillId="5" borderId="20" xfId="0" applyNumberFormat="1" applyFont="1" applyFill="1" applyBorder="1" applyAlignment="1">
      <alignment horizontal="right" vertical="center" wrapText="1"/>
    </xf>
    <xf numFmtId="4" fontId="7" fillId="5" borderId="2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39" fontId="10" fillId="3" borderId="41" xfId="0" applyNumberFormat="1" applyFont="1" applyFill="1" applyBorder="1" applyAlignment="1">
      <alignment horizontal="right" vertical="center" wrapText="1"/>
    </xf>
    <xf numFmtId="0" fontId="10" fillId="4" borderId="35" xfId="0" applyFont="1" applyFill="1" applyBorder="1" applyAlignment="1">
      <alignment horizontal="center" vertical="center" wrapText="1"/>
    </xf>
    <xf numFmtId="39" fontId="9" fillId="4" borderId="41" xfId="0" applyNumberFormat="1" applyFont="1" applyFill="1" applyBorder="1" applyAlignment="1">
      <alignment horizontal="right" vertical="center" wrapText="1"/>
    </xf>
    <xf numFmtId="0" fontId="10" fillId="8" borderId="49" xfId="0" applyFont="1" applyFill="1" applyBorder="1" applyAlignment="1">
      <alignment horizontal="center" vertical="center" wrapText="1"/>
    </xf>
    <xf numFmtId="49" fontId="10" fillId="8" borderId="50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39" fontId="10" fillId="8" borderId="41" xfId="0" applyNumberFormat="1" applyFont="1" applyFill="1" applyBorder="1" applyAlignment="1">
      <alignment horizontal="right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13" fillId="3" borderId="62" xfId="0" applyFont="1" applyFill="1" applyBorder="1" applyAlignment="1">
      <alignment horizontal="left" vertical="center" wrapText="1"/>
    </xf>
    <xf numFmtId="39" fontId="12" fillId="3" borderId="65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10" fillId="2" borderId="59" xfId="0" applyNumberFormat="1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wrapText="1"/>
    </xf>
    <xf numFmtId="39" fontId="7" fillId="5" borderId="14" xfId="0" applyNumberFormat="1" applyFont="1" applyFill="1" applyBorder="1" applyAlignment="1">
      <alignment horizontal="right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49" fontId="10" fillId="3" borderId="59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39" fontId="10" fillId="2" borderId="20" xfId="0" applyNumberFormat="1" applyFont="1" applyFill="1" applyBorder="1" applyAlignment="1">
      <alignment horizontal="right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left" vertical="center" wrapText="1"/>
    </xf>
    <xf numFmtId="39" fontId="7" fillId="5" borderId="52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10" fontId="14" fillId="6" borderId="15" xfId="0" applyNumberFormat="1" applyFont="1" applyFill="1" applyBorder="1" applyAlignment="1">
      <alignment horizontal="right" vertical="center" wrapText="1"/>
    </xf>
    <xf numFmtId="0" fontId="10" fillId="2" borderId="53" xfId="0" applyFont="1" applyFill="1" applyBorder="1" applyAlignment="1">
      <alignment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vertical="center" wrapText="1"/>
    </xf>
    <xf numFmtId="0" fontId="7" fillId="4" borderId="55" xfId="0" applyFont="1" applyFill="1" applyBorder="1" applyAlignment="1">
      <alignment horizontal="right" vertical="center" wrapText="1"/>
    </xf>
    <xf numFmtId="0" fontId="7" fillId="4" borderId="56" xfId="0" applyFont="1" applyFill="1" applyBorder="1" applyAlignment="1">
      <alignment horizontal="right" vertical="center" wrapText="1"/>
    </xf>
    <xf numFmtId="39" fontId="7" fillId="4" borderId="57" xfId="0" applyNumberFormat="1" applyFont="1" applyFill="1" applyBorder="1" applyAlignment="1">
      <alignment horizontal="right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10" fontId="8" fillId="6" borderId="6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1"/>
  <sheetViews>
    <sheetView tabSelected="1" zoomScale="90" zoomScaleNormal="90" workbookViewId="0">
      <pane xSplit="1" ySplit="5" topLeftCell="B240" activePane="bottomRight" state="frozen"/>
      <selection pane="topRight" activeCell="B1" sqref="B1"/>
      <selection pane="bottomLeft" activeCell="A2" sqref="A2"/>
      <selection pane="bottomRight" activeCell="E207" sqref="E207:F207"/>
    </sheetView>
  </sheetViews>
  <sheetFormatPr defaultRowHeight="15" x14ac:dyDescent="0.25"/>
  <cols>
    <col min="1" max="1" width="6" customWidth="1"/>
    <col min="3" max="3" width="0.28515625" customWidth="1"/>
    <col min="4" max="4" width="10.42578125" customWidth="1"/>
    <col min="6" max="6" width="91.5703125" customWidth="1"/>
    <col min="7" max="7" width="20.140625" customWidth="1"/>
    <col min="8" max="8" width="20.5703125" customWidth="1"/>
    <col min="9" max="9" width="12.42578125" customWidth="1"/>
  </cols>
  <sheetData>
    <row r="1" spans="1:10" ht="24" customHeight="1" x14ac:dyDescent="0.25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 customHeight="1" x14ac:dyDescent="0.25">
      <c r="A2" s="10" t="s">
        <v>246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 x14ac:dyDescent="0.25">
      <c r="A3" s="10" t="s">
        <v>247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customHeight="1" x14ac:dyDescent="0.25">
      <c r="A4" s="2"/>
      <c r="B4" s="2"/>
      <c r="C4" s="2"/>
      <c r="D4" s="2"/>
      <c r="E4" s="2"/>
      <c r="F4" s="2"/>
      <c r="G4" s="2"/>
      <c r="H4" s="3"/>
      <c r="I4" s="4"/>
      <c r="J4" s="2"/>
    </row>
    <row r="5" spans="1:10" ht="24" customHeight="1" x14ac:dyDescent="0.25">
      <c r="A5" s="11" t="s">
        <v>248</v>
      </c>
      <c r="B5" s="11"/>
      <c r="C5" s="11"/>
      <c r="D5" s="11"/>
      <c r="E5" s="11"/>
      <c r="F5" s="11"/>
      <c r="G5" s="11"/>
      <c r="H5" s="11"/>
      <c r="I5" s="11"/>
      <c r="J5" s="2"/>
    </row>
    <row r="6" spans="1:10" ht="24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2"/>
    </row>
    <row r="7" spans="1:10" ht="35.25" customHeight="1" x14ac:dyDescent="0.25">
      <c r="A7" s="12" t="s">
        <v>2</v>
      </c>
      <c r="B7" s="13" t="s">
        <v>3</v>
      </c>
      <c r="C7" s="13"/>
      <c r="D7" s="14" t="s">
        <v>4</v>
      </c>
      <c r="E7" s="13" t="s">
        <v>5</v>
      </c>
      <c r="F7" s="13"/>
      <c r="G7" s="15" t="s">
        <v>6</v>
      </c>
      <c r="H7" s="16" t="s">
        <v>1</v>
      </c>
      <c r="I7" s="17" t="s">
        <v>109</v>
      </c>
      <c r="J7" s="2"/>
    </row>
    <row r="8" spans="1:10" ht="27" customHeight="1" x14ac:dyDescent="0.25">
      <c r="A8" s="18" t="s">
        <v>7</v>
      </c>
      <c r="B8" s="19" t="s">
        <v>0</v>
      </c>
      <c r="C8" s="19"/>
      <c r="D8" s="20" t="s">
        <v>0</v>
      </c>
      <c r="E8" s="21" t="s">
        <v>8</v>
      </c>
      <c r="F8" s="21"/>
      <c r="G8" s="22">
        <f>G9+G11</f>
        <v>479235.27</v>
      </c>
      <c r="H8" s="23">
        <f>H9+H11</f>
        <v>479235.27</v>
      </c>
      <c r="I8" s="24">
        <f>H8/G8</f>
        <v>1</v>
      </c>
      <c r="J8" s="2"/>
    </row>
    <row r="9" spans="1:10" ht="27" customHeight="1" x14ac:dyDescent="0.25">
      <c r="A9" s="25"/>
      <c r="B9" s="26" t="s">
        <v>110</v>
      </c>
      <c r="C9" s="27"/>
      <c r="D9" s="28"/>
      <c r="E9" s="29" t="s">
        <v>115</v>
      </c>
      <c r="F9" s="30"/>
      <c r="G9" s="31">
        <v>1090</v>
      </c>
      <c r="H9" s="32">
        <v>1090</v>
      </c>
      <c r="I9" s="24">
        <f t="shared" ref="I9:I67" si="0">H9/G9</f>
        <v>1</v>
      </c>
      <c r="J9" s="2"/>
    </row>
    <row r="10" spans="1:10" ht="24" customHeight="1" x14ac:dyDescent="0.25">
      <c r="A10" s="25"/>
      <c r="B10" s="33"/>
      <c r="C10" s="34"/>
      <c r="D10" s="35" t="s">
        <v>116</v>
      </c>
      <c r="E10" s="36" t="s">
        <v>117</v>
      </c>
      <c r="F10" s="36"/>
      <c r="G10" s="37">
        <v>1090</v>
      </c>
      <c r="H10" s="38">
        <v>1090</v>
      </c>
      <c r="I10" s="24">
        <f t="shared" si="0"/>
        <v>1</v>
      </c>
      <c r="J10" s="2"/>
    </row>
    <row r="11" spans="1:10" ht="27" customHeight="1" x14ac:dyDescent="0.25">
      <c r="A11" s="39" t="s">
        <v>0</v>
      </c>
      <c r="B11" s="40" t="s">
        <v>9</v>
      </c>
      <c r="C11" s="40"/>
      <c r="D11" s="41" t="s">
        <v>0</v>
      </c>
      <c r="E11" s="42" t="s">
        <v>10</v>
      </c>
      <c r="F11" s="42"/>
      <c r="G11" s="43">
        <f>G12</f>
        <v>478145.27</v>
      </c>
      <c r="H11" s="44">
        <f>H12</f>
        <v>478145.27</v>
      </c>
      <c r="I11" s="24">
        <f t="shared" si="0"/>
        <v>1</v>
      </c>
      <c r="J11" s="2"/>
    </row>
    <row r="12" spans="1:10" ht="45" customHeight="1" x14ac:dyDescent="0.25">
      <c r="A12" s="45" t="s">
        <v>0</v>
      </c>
      <c r="B12" s="46" t="s">
        <v>0</v>
      </c>
      <c r="C12" s="46"/>
      <c r="D12" s="47" t="s">
        <v>118</v>
      </c>
      <c r="E12" s="48" t="s">
        <v>119</v>
      </c>
      <c r="F12" s="48"/>
      <c r="G12" s="49">
        <v>478145.27</v>
      </c>
      <c r="H12" s="50">
        <v>478145.27</v>
      </c>
      <c r="I12" s="24">
        <f t="shared" si="0"/>
        <v>1</v>
      </c>
      <c r="J12" s="2"/>
    </row>
    <row r="13" spans="1:10" ht="27" customHeight="1" x14ac:dyDescent="0.25">
      <c r="A13" s="51" t="s">
        <v>11</v>
      </c>
      <c r="B13" s="52" t="s">
        <v>0</v>
      </c>
      <c r="C13" s="52"/>
      <c r="D13" s="53" t="s">
        <v>0</v>
      </c>
      <c r="E13" s="54" t="s">
        <v>12</v>
      </c>
      <c r="F13" s="54"/>
      <c r="G13" s="55">
        <f>G14</f>
        <v>58180.07</v>
      </c>
      <c r="H13" s="56">
        <f>H14</f>
        <v>61391.37</v>
      </c>
      <c r="I13" s="24">
        <f t="shared" si="0"/>
        <v>1.0551958772136232</v>
      </c>
      <c r="J13" s="2"/>
    </row>
    <row r="14" spans="1:10" ht="27" customHeight="1" x14ac:dyDescent="0.25">
      <c r="A14" s="39" t="s">
        <v>0</v>
      </c>
      <c r="B14" s="40" t="s">
        <v>13</v>
      </c>
      <c r="C14" s="40"/>
      <c r="D14" s="41" t="s">
        <v>0</v>
      </c>
      <c r="E14" s="42" t="s">
        <v>14</v>
      </c>
      <c r="F14" s="42"/>
      <c r="G14" s="43">
        <f>G15+G16+G17</f>
        <v>58180.07</v>
      </c>
      <c r="H14" s="44">
        <f>H15+H16+H17</f>
        <v>61391.37</v>
      </c>
      <c r="I14" s="24">
        <f t="shared" si="0"/>
        <v>1.0551958772136232</v>
      </c>
      <c r="J14" s="2"/>
    </row>
    <row r="15" spans="1:10" ht="27" customHeight="1" x14ac:dyDescent="0.25">
      <c r="A15" s="45" t="s">
        <v>0</v>
      </c>
      <c r="B15" s="46" t="s">
        <v>0</v>
      </c>
      <c r="C15" s="46"/>
      <c r="D15" s="47" t="s">
        <v>120</v>
      </c>
      <c r="E15" s="48" t="s">
        <v>121</v>
      </c>
      <c r="F15" s="48"/>
      <c r="G15" s="49">
        <v>27275.18</v>
      </c>
      <c r="H15" s="50">
        <v>27275.18</v>
      </c>
      <c r="I15" s="24">
        <f t="shared" si="0"/>
        <v>1</v>
      </c>
      <c r="J15" s="2"/>
    </row>
    <row r="16" spans="1:10" ht="40.5" customHeight="1" x14ac:dyDescent="0.25">
      <c r="A16" s="45" t="s">
        <v>0</v>
      </c>
      <c r="B16" s="46" t="s">
        <v>0</v>
      </c>
      <c r="C16" s="46"/>
      <c r="D16" s="47" t="s">
        <v>122</v>
      </c>
      <c r="E16" s="48" t="s">
        <v>123</v>
      </c>
      <c r="F16" s="48"/>
      <c r="G16" s="49">
        <v>26052.54</v>
      </c>
      <c r="H16" s="50">
        <v>25665.09</v>
      </c>
      <c r="I16" s="24">
        <f t="shared" si="0"/>
        <v>0.9851281295413038</v>
      </c>
      <c r="J16" s="2"/>
    </row>
    <row r="17" spans="1:10" ht="27" customHeight="1" x14ac:dyDescent="0.25">
      <c r="A17" s="45"/>
      <c r="B17" s="57"/>
      <c r="C17" s="46"/>
      <c r="D17" s="58" t="s">
        <v>124</v>
      </c>
      <c r="E17" s="59" t="s">
        <v>125</v>
      </c>
      <c r="F17" s="60"/>
      <c r="G17" s="49">
        <v>4852.3500000000004</v>
      </c>
      <c r="H17" s="50">
        <v>8451.1</v>
      </c>
      <c r="I17" s="24">
        <f t="shared" si="0"/>
        <v>1.7416509526311992</v>
      </c>
      <c r="J17" s="2"/>
    </row>
    <row r="18" spans="1:10" ht="27" customHeight="1" x14ac:dyDescent="0.25">
      <c r="A18" s="51" t="s">
        <v>15</v>
      </c>
      <c r="B18" s="52" t="s">
        <v>0</v>
      </c>
      <c r="C18" s="52"/>
      <c r="D18" s="53" t="s">
        <v>0</v>
      </c>
      <c r="E18" s="54" t="s">
        <v>16</v>
      </c>
      <c r="F18" s="54"/>
      <c r="G18" s="55">
        <f>G19+G21+G26+G29+G31</f>
        <v>929336.79999999993</v>
      </c>
      <c r="H18" s="56">
        <f>H19+H21+H26+H29+H31</f>
        <v>934659.19000000006</v>
      </c>
      <c r="I18" s="24">
        <f t="shared" si="0"/>
        <v>1.0057270840883521</v>
      </c>
      <c r="J18" s="2"/>
    </row>
    <row r="19" spans="1:10" ht="30" customHeight="1" x14ac:dyDescent="0.25">
      <c r="A19" s="61"/>
      <c r="B19" s="62">
        <v>60001</v>
      </c>
      <c r="C19" s="63"/>
      <c r="D19" s="64"/>
      <c r="E19" s="65" t="s">
        <v>108</v>
      </c>
      <c r="F19" s="66"/>
      <c r="G19" s="67">
        <f>G20</f>
        <v>0</v>
      </c>
      <c r="H19" s="68">
        <f>H20</f>
        <v>1054.57</v>
      </c>
      <c r="I19" s="24"/>
      <c r="J19" s="2"/>
    </row>
    <row r="20" spans="1:10" ht="28.5" customHeight="1" x14ac:dyDescent="0.25">
      <c r="A20" s="61"/>
      <c r="B20" s="69"/>
      <c r="C20" s="70"/>
      <c r="D20" s="71">
        <v>2950</v>
      </c>
      <c r="E20" s="72" t="s">
        <v>126</v>
      </c>
      <c r="F20" s="73"/>
      <c r="G20" s="74">
        <v>0</v>
      </c>
      <c r="H20" s="75">
        <v>1054.57</v>
      </c>
      <c r="I20" s="24"/>
      <c r="J20" s="2"/>
    </row>
    <row r="21" spans="1:10" ht="27" customHeight="1" x14ac:dyDescent="0.25">
      <c r="A21" s="39" t="s">
        <v>0</v>
      </c>
      <c r="B21" s="76" t="s">
        <v>17</v>
      </c>
      <c r="C21" s="77"/>
      <c r="D21" s="78" t="s">
        <v>0</v>
      </c>
      <c r="E21" s="79" t="s">
        <v>18</v>
      </c>
      <c r="F21" s="80"/>
      <c r="G21" s="81">
        <f>G23+G24+G25</f>
        <v>209423.5</v>
      </c>
      <c r="H21" s="81">
        <f>H23+H24+H25+H22</f>
        <v>213691.32</v>
      </c>
      <c r="I21" s="24">
        <f t="shared" si="0"/>
        <v>1.0203788973061763</v>
      </c>
      <c r="J21" s="2"/>
    </row>
    <row r="22" spans="1:10" ht="27" customHeight="1" x14ac:dyDescent="0.25">
      <c r="A22" s="39"/>
      <c r="B22" s="82"/>
      <c r="C22" s="83"/>
      <c r="D22" s="84" t="s">
        <v>145</v>
      </c>
      <c r="E22" s="85" t="s">
        <v>146</v>
      </c>
      <c r="F22" s="86"/>
      <c r="G22" s="87">
        <v>0</v>
      </c>
      <c r="H22" s="88">
        <v>4035</v>
      </c>
      <c r="I22" s="24"/>
      <c r="J22" s="2"/>
    </row>
    <row r="23" spans="1:10" ht="27" customHeight="1" x14ac:dyDescent="0.25">
      <c r="A23" s="61"/>
      <c r="B23" s="89"/>
      <c r="C23" s="89"/>
      <c r="D23" s="90" t="s">
        <v>116</v>
      </c>
      <c r="E23" s="91" t="s">
        <v>117</v>
      </c>
      <c r="F23" s="91"/>
      <c r="G23" s="92">
        <v>80</v>
      </c>
      <c r="H23" s="88">
        <v>320.13</v>
      </c>
      <c r="I23" s="24">
        <f t="shared" si="0"/>
        <v>4.0016249999999998</v>
      </c>
      <c r="J23" s="5"/>
    </row>
    <row r="24" spans="1:10" ht="40.5" customHeight="1" x14ac:dyDescent="0.25">
      <c r="A24" s="45" t="s">
        <v>0</v>
      </c>
      <c r="B24" s="46" t="s">
        <v>0</v>
      </c>
      <c r="C24" s="46"/>
      <c r="D24" s="47" t="s">
        <v>128</v>
      </c>
      <c r="E24" s="48" t="s">
        <v>129</v>
      </c>
      <c r="F24" s="48"/>
      <c r="G24" s="49">
        <v>155000</v>
      </c>
      <c r="H24" s="50">
        <v>154992.69</v>
      </c>
      <c r="I24" s="24">
        <f t="shared" si="0"/>
        <v>0.99995283870967744</v>
      </c>
      <c r="J24" s="2"/>
    </row>
    <row r="25" spans="1:10" ht="27" customHeight="1" x14ac:dyDescent="0.25">
      <c r="A25" s="45"/>
      <c r="B25" s="57"/>
      <c r="C25" s="46"/>
      <c r="D25" s="47">
        <v>2950</v>
      </c>
      <c r="E25" s="59" t="s">
        <v>130</v>
      </c>
      <c r="F25" s="60"/>
      <c r="G25" s="49">
        <v>54343.5</v>
      </c>
      <c r="H25" s="50">
        <v>54343.5</v>
      </c>
      <c r="I25" s="24">
        <f t="shared" si="0"/>
        <v>1</v>
      </c>
      <c r="J25" s="2"/>
    </row>
    <row r="26" spans="1:10" ht="27" customHeight="1" x14ac:dyDescent="0.25">
      <c r="A26" s="93" t="s">
        <v>0</v>
      </c>
      <c r="B26" s="40" t="s">
        <v>19</v>
      </c>
      <c r="C26" s="40"/>
      <c r="D26" s="41" t="s">
        <v>0</v>
      </c>
      <c r="E26" s="42" t="s">
        <v>20</v>
      </c>
      <c r="F26" s="42"/>
      <c r="G26" s="43">
        <f>G27+G28</f>
        <v>226771.56</v>
      </c>
      <c r="H26" s="44">
        <f>H27+H28</f>
        <v>226771.56</v>
      </c>
      <c r="I26" s="24">
        <f t="shared" si="0"/>
        <v>1</v>
      </c>
      <c r="J26" s="2"/>
    </row>
    <row r="27" spans="1:10" ht="27" customHeight="1" x14ac:dyDescent="0.25">
      <c r="A27" s="39"/>
      <c r="B27" s="94"/>
      <c r="C27" s="95"/>
      <c r="D27" s="96" t="s">
        <v>116</v>
      </c>
      <c r="E27" s="72" t="s">
        <v>132</v>
      </c>
      <c r="F27" s="73"/>
      <c r="G27" s="97">
        <v>7687.5</v>
      </c>
      <c r="H27" s="98">
        <v>7687.5</v>
      </c>
      <c r="I27" s="24">
        <f t="shared" si="0"/>
        <v>1</v>
      </c>
      <c r="J27" s="2"/>
    </row>
    <row r="28" spans="1:10" ht="27" customHeight="1" x14ac:dyDescent="0.25">
      <c r="A28" s="45" t="s">
        <v>0</v>
      </c>
      <c r="B28" s="99" t="s">
        <v>0</v>
      </c>
      <c r="C28" s="100"/>
      <c r="D28" s="47" t="s">
        <v>133</v>
      </c>
      <c r="E28" s="48" t="s">
        <v>134</v>
      </c>
      <c r="F28" s="48"/>
      <c r="G28" s="49">
        <v>219084.06</v>
      </c>
      <c r="H28" s="50">
        <v>219084.06</v>
      </c>
      <c r="I28" s="24">
        <f t="shared" si="0"/>
        <v>1</v>
      </c>
      <c r="J28" s="2"/>
    </row>
    <row r="29" spans="1:10" ht="27" customHeight="1" x14ac:dyDescent="0.25">
      <c r="A29" s="39" t="s">
        <v>0</v>
      </c>
      <c r="B29" s="101" t="s">
        <v>21</v>
      </c>
      <c r="C29" s="101"/>
      <c r="D29" s="41" t="s">
        <v>0</v>
      </c>
      <c r="E29" s="42" t="s">
        <v>22</v>
      </c>
      <c r="F29" s="42"/>
      <c r="G29" s="43">
        <f>G30</f>
        <v>491563.35</v>
      </c>
      <c r="H29" s="44">
        <f>H30</f>
        <v>491563.35</v>
      </c>
      <c r="I29" s="24">
        <f t="shared" si="0"/>
        <v>1</v>
      </c>
      <c r="J29" s="2"/>
    </row>
    <row r="30" spans="1:10" ht="45" customHeight="1" x14ac:dyDescent="0.25">
      <c r="A30" s="45" t="s">
        <v>0</v>
      </c>
      <c r="B30" s="102" t="s">
        <v>0</v>
      </c>
      <c r="C30" s="102"/>
      <c r="D30" s="47" t="s">
        <v>135</v>
      </c>
      <c r="E30" s="48" t="s">
        <v>136</v>
      </c>
      <c r="F30" s="48"/>
      <c r="G30" s="49">
        <v>491563.35</v>
      </c>
      <c r="H30" s="50">
        <v>491563.35</v>
      </c>
      <c r="I30" s="24">
        <f t="shared" si="0"/>
        <v>1</v>
      </c>
      <c r="J30" s="2"/>
    </row>
    <row r="31" spans="1:10" ht="27" customHeight="1" x14ac:dyDescent="0.25">
      <c r="A31" s="45"/>
      <c r="B31" s="103">
        <v>60020</v>
      </c>
      <c r="C31" s="104"/>
      <c r="D31" s="41"/>
      <c r="E31" s="65" t="s">
        <v>111</v>
      </c>
      <c r="F31" s="66"/>
      <c r="G31" s="43">
        <f>G32</f>
        <v>1578.39</v>
      </c>
      <c r="H31" s="44">
        <f>H32</f>
        <v>1578.39</v>
      </c>
      <c r="I31" s="24">
        <f t="shared" si="0"/>
        <v>1</v>
      </c>
      <c r="J31" s="2"/>
    </row>
    <row r="32" spans="1:10" ht="27" customHeight="1" x14ac:dyDescent="0.25">
      <c r="A32" s="45"/>
      <c r="B32" s="105"/>
      <c r="C32" s="106"/>
      <c r="D32" s="107" t="s">
        <v>116</v>
      </c>
      <c r="E32" s="108" t="s">
        <v>132</v>
      </c>
      <c r="F32" s="109"/>
      <c r="G32" s="97">
        <v>1578.39</v>
      </c>
      <c r="H32" s="98">
        <v>1578.39</v>
      </c>
      <c r="I32" s="24">
        <f t="shared" si="0"/>
        <v>1</v>
      </c>
      <c r="J32" s="2"/>
    </row>
    <row r="33" spans="1:10" ht="33" customHeight="1" x14ac:dyDescent="0.25">
      <c r="A33" s="51">
        <v>630</v>
      </c>
      <c r="B33" s="52" t="s">
        <v>0</v>
      </c>
      <c r="C33" s="52"/>
      <c r="D33" s="53" t="s">
        <v>0</v>
      </c>
      <c r="E33" s="54" t="s">
        <v>23</v>
      </c>
      <c r="F33" s="54"/>
      <c r="G33" s="55">
        <f>G34</f>
        <v>26342.04</v>
      </c>
      <c r="H33" s="56">
        <f>H34</f>
        <v>22721.9</v>
      </c>
      <c r="I33" s="24">
        <f t="shared" si="0"/>
        <v>0.86257176741057262</v>
      </c>
      <c r="J33" s="2"/>
    </row>
    <row r="34" spans="1:10" ht="27" customHeight="1" x14ac:dyDescent="0.25">
      <c r="A34" s="110"/>
      <c r="B34" s="103">
        <v>63003</v>
      </c>
      <c r="C34" s="111"/>
      <c r="D34" s="41"/>
      <c r="E34" s="65" t="s">
        <v>24</v>
      </c>
      <c r="F34" s="66"/>
      <c r="G34" s="43">
        <f>G35+G37+G36</f>
        <v>26342.04</v>
      </c>
      <c r="H34" s="44">
        <f>H35+H37+H36</f>
        <v>22721.9</v>
      </c>
      <c r="I34" s="24">
        <f t="shared" si="0"/>
        <v>0.86257176741057262</v>
      </c>
      <c r="J34" s="2"/>
    </row>
    <row r="35" spans="1:10" ht="41.25" customHeight="1" x14ac:dyDescent="0.25">
      <c r="A35" s="110"/>
      <c r="B35" s="112"/>
      <c r="C35" s="113"/>
      <c r="D35" s="114" t="s">
        <v>122</v>
      </c>
      <c r="E35" s="115" t="s">
        <v>123</v>
      </c>
      <c r="F35" s="115"/>
      <c r="G35" s="116">
        <v>22220</v>
      </c>
      <c r="H35" s="117">
        <v>22218.02</v>
      </c>
      <c r="I35" s="24">
        <f t="shared" si="0"/>
        <v>0.99991089108910891</v>
      </c>
      <c r="J35" s="2"/>
    </row>
    <row r="36" spans="1:10" ht="21.75" customHeight="1" x14ac:dyDescent="0.25">
      <c r="A36" s="110"/>
      <c r="B36" s="118"/>
      <c r="C36" s="119"/>
      <c r="D36" s="114" t="s">
        <v>143</v>
      </c>
      <c r="E36" s="120" t="s">
        <v>144</v>
      </c>
      <c r="F36" s="121"/>
      <c r="G36" s="116">
        <v>4</v>
      </c>
      <c r="H36" s="122">
        <v>3.88</v>
      </c>
      <c r="I36" s="24">
        <f t="shared" si="0"/>
        <v>0.97</v>
      </c>
      <c r="J36" s="2"/>
    </row>
    <row r="37" spans="1:10" ht="27" customHeight="1" x14ac:dyDescent="0.25">
      <c r="A37" s="110"/>
      <c r="B37" s="105"/>
      <c r="C37" s="95"/>
      <c r="D37" s="96" t="s">
        <v>116</v>
      </c>
      <c r="E37" s="48" t="s">
        <v>117</v>
      </c>
      <c r="F37" s="48"/>
      <c r="G37" s="97">
        <v>4118.04</v>
      </c>
      <c r="H37" s="50">
        <v>500</v>
      </c>
      <c r="I37" s="24">
        <f t="shared" si="0"/>
        <v>0.12141698477916679</v>
      </c>
      <c r="J37" s="2"/>
    </row>
    <row r="38" spans="1:10" ht="35.25" customHeight="1" x14ac:dyDescent="0.25">
      <c r="A38" s="51" t="s">
        <v>25</v>
      </c>
      <c r="B38" s="123"/>
      <c r="C38" s="124"/>
      <c r="D38" s="53"/>
      <c r="E38" s="125" t="s">
        <v>26</v>
      </c>
      <c r="F38" s="126"/>
      <c r="G38" s="55">
        <f>G39+G46</f>
        <v>2383029.0699999998</v>
      </c>
      <c r="H38" s="56">
        <f>H39+H46</f>
        <v>2539841.5</v>
      </c>
      <c r="I38" s="24">
        <f t="shared" si="0"/>
        <v>1.0658038258845077</v>
      </c>
      <c r="J38" s="2"/>
    </row>
    <row r="39" spans="1:10" ht="25.15" customHeight="1" x14ac:dyDescent="0.25">
      <c r="A39" s="39" t="s">
        <v>0</v>
      </c>
      <c r="B39" s="127" t="s">
        <v>27</v>
      </c>
      <c r="C39" s="128"/>
      <c r="D39" s="129" t="s">
        <v>0</v>
      </c>
      <c r="E39" s="130" t="s">
        <v>28</v>
      </c>
      <c r="F39" s="131"/>
      <c r="G39" s="132">
        <f>G40+G41+G42+G43+G45+G44</f>
        <v>2023029.0699999998</v>
      </c>
      <c r="H39" s="44">
        <f>H40+H41+H42+H43+H45+H44</f>
        <v>2145357.35</v>
      </c>
      <c r="I39" s="24">
        <f t="shared" si="0"/>
        <v>1.0604678804739076</v>
      </c>
      <c r="J39" s="2"/>
    </row>
    <row r="40" spans="1:10" ht="27" customHeight="1" x14ac:dyDescent="0.25">
      <c r="A40" s="45" t="s">
        <v>0</v>
      </c>
      <c r="B40" s="57" t="s">
        <v>0</v>
      </c>
      <c r="C40" s="46"/>
      <c r="D40" s="47" t="s">
        <v>137</v>
      </c>
      <c r="E40" s="59" t="s">
        <v>138</v>
      </c>
      <c r="F40" s="60"/>
      <c r="G40" s="49">
        <v>833201.07</v>
      </c>
      <c r="H40" s="50">
        <v>790270.76</v>
      </c>
      <c r="I40" s="24">
        <f t="shared" si="0"/>
        <v>0.9484754502295587</v>
      </c>
      <c r="J40" s="2"/>
    </row>
    <row r="41" spans="1:10" ht="44.25" customHeight="1" x14ac:dyDescent="0.25">
      <c r="A41" s="45" t="s">
        <v>0</v>
      </c>
      <c r="B41" s="46" t="s">
        <v>0</v>
      </c>
      <c r="C41" s="46"/>
      <c r="D41" s="47" t="s">
        <v>122</v>
      </c>
      <c r="E41" s="48" t="s">
        <v>123</v>
      </c>
      <c r="F41" s="48"/>
      <c r="G41" s="49">
        <v>430250</v>
      </c>
      <c r="H41" s="50">
        <v>489948.34</v>
      </c>
      <c r="I41" s="24">
        <f t="shared" si="0"/>
        <v>1.1387526786751889</v>
      </c>
      <c r="J41" s="2"/>
    </row>
    <row r="42" spans="1:10" ht="27" customHeight="1" x14ac:dyDescent="0.25">
      <c r="A42" s="45" t="s">
        <v>0</v>
      </c>
      <c r="B42" s="46" t="s">
        <v>0</v>
      </c>
      <c r="C42" s="46"/>
      <c r="D42" s="47" t="s">
        <v>139</v>
      </c>
      <c r="E42" s="48" t="s">
        <v>140</v>
      </c>
      <c r="F42" s="48"/>
      <c r="G42" s="49">
        <v>14000</v>
      </c>
      <c r="H42" s="50">
        <v>16352.63</v>
      </c>
      <c r="I42" s="24">
        <f t="shared" si="0"/>
        <v>1.168045</v>
      </c>
      <c r="J42" s="2"/>
    </row>
    <row r="43" spans="1:10" ht="27" customHeight="1" x14ac:dyDescent="0.25">
      <c r="A43" s="45" t="s">
        <v>0</v>
      </c>
      <c r="B43" s="46" t="s">
        <v>0</v>
      </c>
      <c r="C43" s="46"/>
      <c r="D43" s="47" t="s">
        <v>141</v>
      </c>
      <c r="E43" s="48" t="s">
        <v>142</v>
      </c>
      <c r="F43" s="48"/>
      <c r="G43" s="49">
        <v>720000</v>
      </c>
      <c r="H43" s="50">
        <v>798368.46</v>
      </c>
      <c r="I43" s="24">
        <f t="shared" si="0"/>
        <v>1.1088450833333332</v>
      </c>
      <c r="J43" s="2"/>
    </row>
    <row r="44" spans="1:10" ht="27" customHeight="1" x14ac:dyDescent="0.25">
      <c r="A44" s="45"/>
      <c r="B44" s="57"/>
      <c r="C44" s="46"/>
      <c r="D44" s="133" t="s">
        <v>250</v>
      </c>
      <c r="E44" s="59" t="s">
        <v>249</v>
      </c>
      <c r="F44" s="60"/>
      <c r="G44" s="97">
        <v>3478</v>
      </c>
      <c r="H44" s="98">
        <v>3478</v>
      </c>
      <c r="I44" s="24">
        <f t="shared" si="0"/>
        <v>1</v>
      </c>
      <c r="J44" s="2"/>
    </row>
    <row r="45" spans="1:10" ht="21.75" customHeight="1" x14ac:dyDescent="0.25">
      <c r="A45" s="45" t="s">
        <v>0</v>
      </c>
      <c r="B45" s="46" t="s">
        <v>0</v>
      </c>
      <c r="C45" s="46"/>
      <c r="D45" s="47" t="s">
        <v>143</v>
      </c>
      <c r="E45" s="59" t="s">
        <v>144</v>
      </c>
      <c r="F45" s="60"/>
      <c r="G45" s="49">
        <v>22100</v>
      </c>
      <c r="H45" s="50">
        <v>46939.16</v>
      </c>
      <c r="I45" s="24">
        <f t="shared" si="0"/>
        <v>2.1239438914027149</v>
      </c>
      <c r="J45" s="2"/>
    </row>
    <row r="46" spans="1:10" ht="18.75" customHeight="1" x14ac:dyDescent="0.25">
      <c r="A46" s="45"/>
      <c r="B46" s="134">
        <v>70007</v>
      </c>
      <c r="C46" s="41"/>
      <c r="D46" s="41"/>
      <c r="E46" s="65" t="s">
        <v>251</v>
      </c>
      <c r="F46" s="66"/>
      <c r="G46" s="43">
        <v>360000</v>
      </c>
      <c r="H46" s="44">
        <f>H47+H48+H49</f>
        <v>394484.15</v>
      </c>
      <c r="I46" s="24">
        <f t="shared" si="0"/>
        <v>1.0957893055555556</v>
      </c>
      <c r="J46" s="2"/>
    </row>
    <row r="47" spans="1:10" ht="19.5" customHeight="1" x14ac:dyDescent="0.25">
      <c r="A47" s="45"/>
      <c r="B47" s="135"/>
      <c r="C47" s="136"/>
      <c r="D47" s="96" t="s">
        <v>120</v>
      </c>
      <c r="E47" s="72" t="s">
        <v>273</v>
      </c>
      <c r="F47" s="73"/>
      <c r="G47" s="97">
        <v>0</v>
      </c>
      <c r="H47" s="98">
        <v>900</v>
      </c>
      <c r="I47" s="24"/>
      <c r="J47" s="2"/>
    </row>
    <row r="48" spans="1:10" ht="33" customHeight="1" x14ac:dyDescent="0.25">
      <c r="A48" s="45"/>
      <c r="B48" s="137"/>
      <c r="C48" s="138"/>
      <c r="D48" s="58" t="s">
        <v>122</v>
      </c>
      <c r="E48" s="59" t="s">
        <v>123</v>
      </c>
      <c r="F48" s="60"/>
      <c r="G48" s="97">
        <v>360000</v>
      </c>
      <c r="H48" s="98">
        <v>388584.15</v>
      </c>
      <c r="I48" s="24">
        <f t="shared" si="0"/>
        <v>1.0794004166666666</v>
      </c>
      <c r="J48" s="2"/>
    </row>
    <row r="49" spans="1:10" ht="20.25" customHeight="1" x14ac:dyDescent="0.25">
      <c r="A49" s="45"/>
      <c r="B49" s="57"/>
      <c r="C49" s="46"/>
      <c r="D49" s="58" t="s">
        <v>116</v>
      </c>
      <c r="E49" s="59" t="s">
        <v>117</v>
      </c>
      <c r="F49" s="60"/>
      <c r="G49" s="97">
        <v>0</v>
      </c>
      <c r="H49" s="98">
        <v>5000</v>
      </c>
      <c r="I49" s="24">
        <v>0</v>
      </c>
      <c r="J49" s="2"/>
    </row>
    <row r="50" spans="1:10" ht="36" customHeight="1" x14ac:dyDescent="0.25">
      <c r="A50" s="51">
        <v>710</v>
      </c>
      <c r="B50" s="123"/>
      <c r="C50" s="46"/>
      <c r="D50" s="53"/>
      <c r="E50" s="54" t="s">
        <v>99</v>
      </c>
      <c r="F50" s="54"/>
      <c r="G50" s="55">
        <f>G51</f>
        <v>1195.56</v>
      </c>
      <c r="H50" s="56">
        <f>H51</f>
        <v>1195.56</v>
      </c>
      <c r="I50" s="24">
        <f t="shared" si="0"/>
        <v>1</v>
      </c>
      <c r="J50" s="2"/>
    </row>
    <row r="51" spans="1:10" ht="24" customHeight="1" x14ac:dyDescent="0.25">
      <c r="A51" s="39" t="s">
        <v>0</v>
      </c>
      <c r="B51" s="139">
        <v>71004</v>
      </c>
      <c r="C51" s="139"/>
      <c r="D51" s="129" t="s">
        <v>0</v>
      </c>
      <c r="E51" s="140" t="s">
        <v>100</v>
      </c>
      <c r="F51" s="140"/>
      <c r="G51" s="132">
        <f>G52</f>
        <v>1195.56</v>
      </c>
      <c r="H51" s="44">
        <f>H52</f>
        <v>1195.56</v>
      </c>
      <c r="I51" s="24">
        <f t="shared" si="0"/>
        <v>1</v>
      </c>
      <c r="J51" s="2"/>
    </row>
    <row r="52" spans="1:10" ht="29.25" customHeight="1" x14ac:dyDescent="0.25">
      <c r="A52" s="39"/>
      <c r="B52" s="105"/>
      <c r="C52" s="95"/>
      <c r="D52" s="133" t="s">
        <v>145</v>
      </c>
      <c r="E52" s="48" t="s">
        <v>146</v>
      </c>
      <c r="F52" s="48"/>
      <c r="G52" s="49">
        <v>1195.56</v>
      </c>
      <c r="H52" s="50">
        <v>1195.56</v>
      </c>
      <c r="I52" s="24">
        <f t="shared" si="0"/>
        <v>1</v>
      </c>
      <c r="J52" s="2"/>
    </row>
    <row r="53" spans="1:10" ht="27" customHeight="1" x14ac:dyDescent="0.25">
      <c r="A53" s="141" t="s">
        <v>29</v>
      </c>
      <c r="B53" s="52" t="s">
        <v>0</v>
      </c>
      <c r="C53" s="52"/>
      <c r="D53" s="53" t="s">
        <v>0</v>
      </c>
      <c r="E53" s="54" t="s">
        <v>30</v>
      </c>
      <c r="F53" s="54"/>
      <c r="G53" s="55">
        <f>G54+G57+G62</f>
        <v>511013.65</v>
      </c>
      <c r="H53" s="56">
        <f>H54+H57+H62</f>
        <v>545158.59</v>
      </c>
      <c r="I53" s="24">
        <f t="shared" si="0"/>
        <v>1.0668180585782785</v>
      </c>
      <c r="J53" s="2"/>
    </row>
    <row r="54" spans="1:10" ht="25.9" customHeight="1" x14ac:dyDescent="0.25">
      <c r="A54" s="142" t="s">
        <v>0</v>
      </c>
      <c r="B54" s="128" t="s">
        <v>31</v>
      </c>
      <c r="C54" s="139"/>
      <c r="D54" s="129" t="s">
        <v>0</v>
      </c>
      <c r="E54" s="140" t="s">
        <v>32</v>
      </c>
      <c r="F54" s="140"/>
      <c r="G54" s="132">
        <f>G55+G56</f>
        <v>284846</v>
      </c>
      <c r="H54" s="44">
        <f>H55+H56</f>
        <v>273975.48</v>
      </c>
      <c r="I54" s="24">
        <f t="shared" si="0"/>
        <v>0.96183720326070921</v>
      </c>
      <c r="J54" s="2"/>
    </row>
    <row r="55" spans="1:10" ht="45" customHeight="1" x14ac:dyDescent="0.25">
      <c r="A55" s="142"/>
      <c r="B55" s="143" t="s">
        <v>0</v>
      </c>
      <c r="C55" s="143"/>
      <c r="D55" s="47" t="s">
        <v>118</v>
      </c>
      <c r="E55" s="48" t="s">
        <v>119</v>
      </c>
      <c r="F55" s="48"/>
      <c r="G55" s="49">
        <v>284846</v>
      </c>
      <c r="H55" s="50">
        <v>273919.68</v>
      </c>
      <c r="I55" s="24">
        <f t="shared" si="0"/>
        <v>0.96164130793481384</v>
      </c>
      <c r="J55" s="2"/>
    </row>
    <row r="56" spans="1:10" ht="36" customHeight="1" x14ac:dyDescent="0.25">
      <c r="A56" s="142"/>
      <c r="B56" s="144"/>
      <c r="C56" s="145"/>
      <c r="D56" s="146">
        <v>2360</v>
      </c>
      <c r="E56" s="48" t="s">
        <v>147</v>
      </c>
      <c r="F56" s="48"/>
      <c r="G56" s="97">
        <v>0</v>
      </c>
      <c r="H56" s="98">
        <v>55.8</v>
      </c>
      <c r="I56" s="24"/>
      <c r="J56" s="2"/>
    </row>
    <row r="57" spans="1:10" ht="27" customHeight="1" x14ac:dyDescent="0.25">
      <c r="A57" s="142"/>
      <c r="B57" s="147">
        <v>75023</v>
      </c>
      <c r="C57" s="148"/>
      <c r="D57" s="149"/>
      <c r="E57" s="150" t="s">
        <v>33</v>
      </c>
      <c r="F57" s="66"/>
      <c r="G57" s="43">
        <v>223137.52</v>
      </c>
      <c r="H57" s="44">
        <f>H58+H59+H60+H61</f>
        <v>266986.37</v>
      </c>
      <c r="I57" s="24">
        <f t="shared" si="0"/>
        <v>1.1965104299805789</v>
      </c>
      <c r="J57" s="2"/>
    </row>
    <row r="58" spans="1:10" ht="27" customHeight="1" x14ac:dyDescent="0.25">
      <c r="A58" s="142"/>
      <c r="B58" s="151"/>
      <c r="C58" s="152"/>
      <c r="D58" s="153" t="s">
        <v>148</v>
      </c>
      <c r="E58" s="154" t="s">
        <v>149</v>
      </c>
      <c r="F58" s="60"/>
      <c r="G58" s="49">
        <v>93280.33</v>
      </c>
      <c r="H58" s="50">
        <v>111240.66</v>
      </c>
      <c r="I58" s="24">
        <f t="shared" si="0"/>
        <v>1.1925414500570486</v>
      </c>
      <c r="J58" s="2"/>
    </row>
    <row r="59" spans="1:10" ht="27" customHeight="1" x14ac:dyDescent="0.25">
      <c r="A59" s="142"/>
      <c r="B59" s="151"/>
      <c r="C59" s="152"/>
      <c r="D59" s="153" t="s">
        <v>116</v>
      </c>
      <c r="E59" s="154" t="s">
        <v>150</v>
      </c>
      <c r="F59" s="60"/>
      <c r="G59" s="49">
        <v>2100</v>
      </c>
      <c r="H59" s="50">
        <v>27988.52</v>
      </c>
      <c r="I59" s="24">
        <f t="shared" si="0"/>
        <v>13.327866666666667</v>
      </c>
      <c r="J59" s="2"/>
    </row>
    <row r="60" spans="1:10" ht="51" customHeight="1" x14ac:dyDescent="0.25">
      <c r="A60" s="142"/>
      <c r="B60" s="155"/>
      <c r="C60" s="156"/>
      <c r="D60" s="133" t="s">
        <v>151</v>
      </c>
      <c r="E60" s="59" t="s">
        <v>152</v>
      </c>
      <c r="F60" s="60"/>
      <c r="G60" s="49">
        <v>100000</v>
      </c>
      <c r="H60" s="50">
        <v>100000</v>
      </c>
      <c r="I60" s="24">
        <f t="shared" si="0"/>
        <v>1</v>
      </c>
      <c r="J60" s="2"/>
    </row>
    <row r="61" spans="1:10" ht="48.75" customHeight="1" x14ac:dyDescent="0.25">
      <c r="A61" s="142"/>
      <c r="B61" s="155"/>
      <c r="C61" s="157"/>
      <c r="D61" s="47">
        <v>6207</v>
      </c>
      <c r="E61" s="48" t="s">
        <v>131</v>
      </c>
      <c r="F61" s="48"/>
      <c r="G61" s="49">
        <v>27757.19</v>
      </c>
      <c r="H61" s="50">
        <v>27757.19</v>
      </c>
      <c r="I61" s="24">
        <f t="shared" si="0"/>
        <v>1</v>
      </c>
      <c r="J61" s="2"/>
    </row>
    <row r="62" spans="1:10" ht="27" customHeight="1" x14ac:dyDescent="0.25">
      <c r="A62" s="142"/>
      <c r="B62" s="147">
        <v>75095</v>
      </c>
      <c r="C62" s="148"/>
      <c r="D62" s="158"/>
      <c r="E62" s="159" t="s">
        <v>10</v>
      </c>
      <c r="F62" s="160"/>
      <c r="G62" s="161">
        <f>G63+G64</f>
        <v>3030.13</v>
      </c>
      <c r="H62" s="44">
        <f>H63+H64</f>
        <v>4196.74</v>
      </c>
      <c r="I62" s="24">
        <f t="shared" si="0"/>
        <v>1.3850032836874984</v>
      </c>
      <c r="J62" s="2"/>
    </row>
    <row r="63" spans="1:10" ht="27" customHeight="1" x14ac:dyDescent="0.25">
      <c r="A63" s="142"/>
      <c r="B63" s="162"/>
      <c r="C63" s="163"/>
      <c r="D63" s="133" t="s">
        <v>145</v>
      </c>
      <c r="E63" s="48" t="s">
        <v>146</v>
      </c>
      <c r="F63" s="48"/>
      <c r="G63" s="49">
        <v>530.13</v>
      </c>
      <c r="H63" s="50">
        <v>530.13</v>
      </c>
      <c r="I63" s="24">
        <f t="shared" si="0"/>
        <v>1</v>
      </c>
      <c r="J63" s="2"/>
    </row>
    <row r="64" spans="1:10" ht="27" customHeight="1" x14ac:dyDescent="0.25">
      <c r="A64" s="142"/>
      <c r="B64" s="157"/>
      <c r="C64" s="164"/>
      <c r="D64" s="153" t="s">
        <v>116</v>
      </c>
      <c r="E64" s="165" t="s">
        <v>150</v>
      </c>
      <c r="F64" s="166"/>
      <c r="G64" s="167">
        <v>2500</v>
      </c>
      <c r="H64" s="50">
        <v>3666.61</v>
      </c>
      <c r="I64" s="24">
        <f t="shared" si="0"/>
        <v>1.4666440000000001</v>
      </c>
      <c r="J64" s="2"/>
    </row>
    <row r="65" spans="1:10" ht="27" customHeight="1" x14ac:dyDescent="0.25">
      <c r="A65" s="168" t="s">
        <v>34</v>
      </c>
      <c r="B65" s="169" t="s">
        <v>0</v>
      </c>
      <c r="C65" s="169"/>
      <c r="D65" s="170" t="s">
        <v>0</v>
      </c>
      <c r="E65" s="171" t="s">
        <v>35</v>
      </c>
      <c r="F65" s="171"/>
      <c r="G65" s="172">
        <f>G66</f>
        <v>6489</v>
      </c>
      <c r="H65" s="56">
        <f>H66</f>
        <v>6341.1</v>
      </c>
      <c r="I65" s="24">
        <f t="shared" si="0"/>
        <v>0.97720758206195102</v>
      </c>
      <c r="J65" s="2"/>
    </row>
    <row r="66" spans="1:10" ht="27" customHeight="1" x14ac:dyDescent="0.25">
      <c r="A66" s="39" t="s">
        <v>0</v>
      </c>
      <c r="B66" s="173" t="s">
        <v>36</v>
      </c>
      <c r="C66" s="173"/>
      <c r="D66" s="174" t="s">
        <v>0</v>
      </c>
      <c r="E66" s="175" t="s">
        <v>37</v>
      </c>
      <c r="F66" s="175"/>
      <c r="G66" s="176">
        <f>G67</f>
        <v>6489</v>
      </c>
      <c r="H66" s="44">
        <f>H67</f>
        <v>6341.1</v>
      </c>
      <c r="I66" s="24">
        <f t="shared" si="0"/>
        <v>0.97720758206195102</v>
      </c>
      <c r="J66" s="2"/>
    </row>
    <row r="67" spans="1:10" ht="43.5" customHeight="1" x14ac:dyDescent="0.25">
      <c r="A67" s="45" t="s">
        <v>0</v>
      </c>
      <c r="B67" s="46" t="s">
        <v>0</v>
      </c>
      <c r="C67" s="46"/>
      <c r="D67" s="47" t="s">
        <v>118</v>
      </c>
      <c r="E67" s="48" t="s">
        <v>119</v>
      </c>
      <c r="F67" s="48"/>
      <c r="G67" s="49">
        <v>6489</v>
      </c>
      <c r="H67" s="50">
        <v>6341.1</v>
      </c>
      <c r="I67" s="24">
        <f t="shared" si="0"/>
        <v>0.97720758206195102</v>
      </c>
      <c r="J67" s="2"/>
    </row>
    <row r="68" spans="1:10" ht="27" customHeight="1" x14ac:dyDescent="0.25">
      <c r="A68" s="51">
        <v>752</v>
      </c>
      <c r="B68" s="52" t="s">
        <v>0</v>
      </c>
      <c r="C68" s="52"/>
      <c r="D68" s="53" t="s">
        <v>0</v>
      </c>
      <c r="E68" s="54" t="s">
        <v>112</v>
      </c>
      <c r="F68" s="54"/>
      <c r="G68" s="55">
        <f>G69</f>
        <v>4692.8</v>
      </c>
      <c r="H68" s="56">
        <f>H69</f>
        <v>4692.8</v>
      </c>
      <c r="I68" s="24">
        <f t="shared" ref="I68:I127" si="1">H68/G68</f>
        <v>1</v>
      </c>
      <c r="J68" s="2"/>
    </row>
    <row r="69" spans="1:10" ht="27" customHeight="1" x14ac:dyDescent="0.25">
      <c r="A69" s="39" t="s">
        <v>0</v>
      </c>
      <c r="B69" s="139">
        <v>75212</v>
      </c>
      <c r="C69" s="139"/>
      <c r="D69" s="129" t="s">
        <v>0</v>
      </c>
      <c r="E69" s="140" t="s">
        <v>153</v>
      </c>
      <c r="F69" s="140"/>
      <c r="G69" s="132">
        <f>G70</f>
        <v>4692.8</v>
      </c>
      <c r="H69" s="44">
        <f>H70</f>
        <v>4692.8</v>
      </c>
      <c r="I69" s="24">
        <f t="shared" si="1"/>
        <v>1</v>
      </c>
      <c r="J69" s="2"/>
    </row>
    <row r="70" spans="1:10" ht="27" customHeight="1" x14ac:dyDescent="0.25">
      <c r="A70" s="45" t="s">
        <v>0</v>
      </c>
      <c r="B70" s="46" t="s">
        <v>0</v>
      </c>
      <c r="C70" s="46"/>
      <c r="D70" s="133" t="s">
        <v>116</v>
      </c>
      <c r="E70" s="48" t="s">
        <v>117</v>
      </c>
      <c r="F70" s="48"/>
      <c r="G70" s="49">
        <v>4692.8</v>
      </c>
      <c r="H70" s="50">
        <v>4692.8</v>
      </c>
      <c r="I70" s="24">
        <f t="shared" si="1"/>
        <v>1</v>
      </c>
      <c r="J70" s="2"/>
    </row>
    <row r="71" spans="1:10" ht="27" customHeight="1" x14ac:dyDescent="0.25">
      <c r="A71" s="51">
        <v>754</v>
      </c>
      <c r="B71" s="52" t="s">
        <v>0</v>
      </c>
      <c r="C71" s="52"/>
      <c r="D71" s="53" t="s">
        <v>0</v>
      </c>
      <c r="E71" s="54" t="s">
        <v>38</v>
      </c>
      <c r="F71" s="54"/>
      <c r="G71" s="55">
        <f>G72+G78+G80</f>
        <v>208000</v>
      </c>
      <c r="H71" s="56">
        <f>H72+H78+H80</f>
        <v>277220.33999999997</v>
      </c>
      <c r="I71" s="24">
        <f t="shared" si="1"/>
        <v>1.3327900961538459</v>
      </c>
      <c r="J71" s="2"/>
    </row>
    <row r="72" spans="1:10" ht="27" customHeight="1" x14ac:dyDescent="0.25">
      <c r="A72" s="39" t="s">
        <v>0</v>
      </c>
      <c r="B72" s="139">
        <v>75412</v>
      </c>
      <c r="C72" s="139"/>
      <c r="D72" s="129" t="s">
        <v>0</v>
      </c>
      <c r="E72" s="140" t="s">
        <v>154</v>
      </c>
      <c r="F72" s="140"/>
      <c r="G72" s="132">
        <f>G76+G77</f>
        <v>150000</v>
      </c>
      <c r="H72" s="44">
        <f>H76+H77+H73+H74+H75</f>
        <v>211173.52</v>
      </c>
      <c r="I72" s="24">
        <f t="shared" si="1"/>
        <v>1.4078234666666667</v>
      </c>
      <c r="J72" s="2"/>
    </row>
    <row r="73" spans="1:10" ht="27" customHeight="1" x14ac:dyDescent="0.25">
      <c r="A73" s="39"/>
      <c r="B73" s="94"/>
      <c r="C73" s="95"/>
      <c r="D73" s="96" t="s">
        <v>156</v>
      </c>
      <c r="E73" s="72" t="s">
        <v>157</v>
      </c>
      <c r="F73" s="73"/>
      <c r="G73" s="97">
        <v>0</v>
      </c>
      <c r="H73" s="98">
        <v>49044.93</v>
      </c>
      <c r="I73" s="24"/>
      <c r="J73" s="2"/>
    </row>
    <row r="74" spans="1:10" ht="34.5" customHeight="1" x14ac:dyDescent="0.25">
      <c r="A74" s="39"/>
      <c r="B74" s="94"/>
      <c r="C74" s="95"/>
      <c r="D74" s="96" t="s">
        <v>271</v>
      </c>
      <c r="E74" s="72" t="s">
        <v>274</v>
      </c>
      <c r="F74" s="73"/>
      <c r="G74" s="97">
        <v>0</v>
      </c>
      <c r="H74" s="98">
        <v>4870</v>
      </c>
      <c r="I74" s="24"/>
      <c r="J74" s="2"/>
    </row>
    <row r="75" spans="1:10" ht="27" customHeight="1" x14ac:dyDescent="0.25">
      <c r="A75" s="39"/>
      <c r="B75" s="94"/>
      <c r="C75" s="95"/>
      <c r="D75" s="96" t="s">
        <v>143</v>
      </c>
      <c r="E75" s="72" t="s">
        <v>144</v>
      </c>
      <c r="F75" s="73"/>
      <c r="G75" s="97">
        <v>0</v>
      </c>
      <c r="H75" s="98">
        <v>6508.59</v>
      </c>
      <c r="I75" s="24"/>
      <c r="J75" s="2"/>
    </row>
    <row r="76" spans="1:10" ht="27" customHeight="1" x14ac:dyDescent="0.25">
      <c r="A76" s="45" t="s">
        <v>0</v>
      </c>
      <c r="B76" s="46" t="s">
        <v>0</v>
      </c>
      <c r="C76" s="46"/>
      <c r="D76" s="47">
        <v>2950</v>
      </c>
      <c r="E76" s="48" t="s">
        <v>130</v>
      </c>
      <c r="F76" s="48"/>
      <c r="G76" s="97">
        <v>0</v>
      </c>
      <c r="H76" s="98">
        <v>750</v>
      </c>
      <c r="I76" s="24"/>
      <c r="J76" s="2"/>
    </row>
    <row r="77" spans="1:10" ht="39.75" customHeight="1" x14ac:dyDescent="0.25">
      <c r="A77" s="45" t="s">
        <v>0</v>
      </c>
      <c r="B77" s="46" t="s">
        <v>0</v>
      </c>
      <c r="C77" s="46"/>
      <c r="D77" s="47">
        <v>6300</v>
      </c>
      <c r="E77" s="48" t="s">
        <v>155</v>
      </c>
      <c r="F77" s="48"/>
      <c r="G77" s="97">
        <v>150000</v>
      </c>
      <c r="H77" s="98">
        <v>150000</v>
      </c>
      <c r="I77" s="24">
        <f t="shared" si="1"/>
        <v>1</v>
      </c>
      <c r="J77" s="2"/>
    </row>
    <row r="78" spans="1:10" ht="27" customHeight="1" x14ac:dyDescent="0.25">
      <c r="A78" s="39" t="s">
        <v>0</v>
      </c>
      <c r="B78" s="139" t="s">
        <v>39</v>
      </c>
      <c r="C78" s="139"/>
      <c r="D78" s="129" t="s">
        <v>0</v>
      </c>
      <c r="E78" s="140" t="s">
        <v>40</v>
      </c>
      <c r="F78" s="140"/>
      <c r="G78" s="132">
        <f>G79</f>
        <v>8000</v>
      </c>
      <c r="H78" s="44">
        <f>H79</f>
        <v>16046.82</v>
      </c>
      <c r="I78" s="24">
        <f t="shared" si="1"/>
        <v>2.0058525</v>
      </c>
      <c r="J78" s="2"/>
    </row>
    <row r="79" spans="1:10" ht="27" customHeight="1" x14ac:dyDescent="0.25">
      <c r="A79" s="45" t="s">
        <v>0</v>
      </c>
      <c r="B79" s="46" t="s">
        <v>0</v>
      </c>
      <c r="C79" s="46"/>
      <c r="D79" s="47" t="s">
        <v>156</v>
      </c>
      <c r="E79" s="48" t="s">
        <v>157</v>
      </c>
      <c r="F79" s="48"/>
      <c r="G79" s="49">
        <v>8000</v>
      </c>
      <c r="H79" s="50">
        <v>16046.82</v>
      </c>
      <c r="I79" s="24">
        <f t="shared" si="1"/>
        <v>2.0058525</v>
      </c>
      <c r="J79" s="2"/>
    </row>
    <row r="80" spans="1:10" ht="27" customHeight="1" x14ac:dyDescent="0.25">
      <c r="A80" s="45"/>
      <c r="B80" s="139">
        <v>75421</v>
      </c>
      <c r="C80" s="139"/>
      <c r="D80" s="129" t="s">
        <v>0</v>
      </c>
      <c r="E80" s="140" t="s">
        <v>101</v>
      </c>
      <c r="F80" s="140"/>
      <c r="G80" s="132">
        <f>G81</f>
        <v>50000</v>
      </c>
      <c r="H80" s="132">
        <f>H81</f>
        <v>50000</v>
      </c>
      <c r="I80" s="24">
        <f t="shared" si="1"/>
        <v>1</v>
      </c>
      <c r="J80" s="2"/>
    </row>
    <row r="81" spans="1:10" ht="27" customHeight="1" x14ac:dyDescent="0.25">
      <c r="A81" s="45"/>
      <c r="B81" s="105"/>
      <c r="C81" s="95"/>
      <c r="D81" s="96" t="s">
        <v>252</v>
      </c>
      <c r="E81" s="72" t="s">
        <v>253</v>
      </c>
      <c r="F81" s="73"/>
      <c r="G81" s="97">
        <v>50000</v>
      </c>
      <c r="H81" s="98">
        <v>50000</v>
      </c>
      <c r="I81" s="24">
        <f t="shared" si="1"/>
        <v>1</v>
      </c>
      <c r="J81" s="2"/>
    </row>
    <row r="82" spans="1:10" ht="30" customHeight="1" x14ac:dyDescent="0.25">
      <c r="A82" s="51" t="s">
        <v>158</v>
      </c>
      <c r="B82" s="52" t="s">
        <v>0</v>
      </c>
      <c r="C82" s="52"/>
      <c r="D82" s="53" t="s">
        <v>0</v>
      </c>
      <c r="E82" s="54" t="s">
        <v>159</v>
      </c>
      <c r="F82" s="54"/>
      <c r="G82" s="55">
        <f>G83+G86+G95+G105+G115</f>
        <v>87163562.969999999</v>
      </c>
      <c r="H82" s="55">
        <f>H83+H86+H95+H105+H115</f>
        <v>87734298.219999999</v>
      </c>
      <c r="I82" s="24">
        <f t="shared" si="1"/>
        <v>1.0065478650774802</v>
      </c>
      <c r="J82" s="2"/>
    </row>
    <row r="83" spans="1:10" ht="29.45" customHeight="1" x14ac:dyDescent="0.25">
      <c r="A83" s="39" t="s">
        <v>0</v>
      </c>
      <c r="B83" s="139" t="s">
        <v>160</v>
      </c>
      <c r="C83" s="139"/>
      <c r="D83" s="129" t="s">
        <v>0</v>
      </c>
      <c r="E83" s="140" t="s">
        <v>161</v>
      </c>
      <c r="F83" s="140"/>
      <c r="G83" s="132">
        <f>G84+G85</f>
        <v>154000</v>
      </c>
      <c r="H83" s="44">
        <f>H84+H85</f>
        <v>171757.49</v>
      </c>
      <c r="I83" s="24">
        <f t="shared" si="1"/>
        <v>1.1153083766233767</v>
      </c>
      <c r="J83" s="2"/>
    </row>
    <row r="84" spans="1:10" ht="27" customHeight="1" x14ac:dyDescent="0.25">
      <c r="A84" s="45" t="s">
        <v>0</v>
      </c>
      <c r="B84" s="46" t="s">
        <v>0</v>
      </c>
      <c r="C84" s="46"/>
      <c r="D84" s="47" t="s">
        <v>162</v>
      </c>
      <c r="E84" s="48" t="s">
        <v>163</v>
      </c>
      <c r="F84" s="48"/>
      <c r="G84" s="49">
        <v>152000</v>
      </c>
      <c r="H84" s="50">
        <v>170904.94</v>
      </c>
      <c r="I84" s="24">
        <f t="shared" si="1"/>
        <v>1.1243746052631578</v>
      </c>
      <c r="J84" s="2"/>
    </row>
    <row r="85" spans="1:10" ht="27" customHeight="1" x14ac:dyDescent="0.25">
      <c r="A85" s="45" t="s">
        <v>0</v>
      </c>
      <c r="B85" s="46" t="s">
        <v>0</v>
      </c>
      <c r="C85" s="46"/>
      <c r="D85" s="47" t="s">
        <v>164</v>
      </c>
      <c r="E85" s="48" t="s">
        <v>165</v>
      </c>
      <c r="F85" s="48"/>
      <c r="G85" s="49">
        <v>2000</v>
      </c>
      <c r="H85" s="50">
        <v>852.55</v>
      </c>
      <c r="I85" s="24">
        <f t="shared" si="1"/>
        <v>0.42627499999999996</v>
      </c>
      <c r="J85" s="2"/>
    </row>
    <row r="86" spans="1:10" ht="42" customHeight="1" x14ac:dyDescent="0.25">
      <c r="A86" s="39" t="s">
        <v>0</v>
      </c>
      <c r="B86" s="139" t="s">
        <v>166</v>
      </c>
      <c r="C86" s="139"/>
      <c r="D86" s="129" t="s">
        <v>0</v>
      </c>
      <c r="E86" s="140" t="s">
        <v>167</v>
      </c>
      <c r="F86" s="140"/>
      <c r="G86" s="132">
        <f>G87+G88+G89+G90+G91+G92+G93+G94</f>
        <v>20363105.649999999</v>
      </c>
      <c r="H86" s="44">
        <f>H87+H88+H89+H90+H91+H92+H93+H94</f>
        <v>20486749.690000001</v>
      </c>
      <c r="I86" s="24">
        <f t="shared" si="1"/>
        <v>1.0060719637822044</v>
      </c>
      <c r="J86" s="2"/>
    </row>
    <row r="87" spans="1:10" ht="25.15" customHeight="1" x14ac:dyDescent="0.25">
      <c r="A87" s="45" t="s">
        <v>0</v>
      </c>
      <c r="B87" s="46" t="s">
        <v>0</v>
      </c>
      <c r="C87" s="46"/>
      <c r="D87" s="47" t="s">
        <v>168</v>
      </c>
      <c r="E87" s="48" t="s">
        <v>169</v>
      </c>
      <c r="F87" s="48"/>
      <c r="G87" s="49">
        <v>19204464.649999999</v>
      </c>
      <c r="H87" s="50">
        <v>19305295.300000001</v>
      </c>
      <c r="I87" s="24">
        <f t="shared" si="1"/>
        <v>1.0052503754641242</v>
      </c>
      <c r="J87" s="2"/>
    </row>
    <row r="88" spans="1:10" ht="27.6" customHeight="1" x14ac:dyDescent="0.25">
      <c r="A88" s="45" t="s">
        <v>0</v>
      </c>
      <c r="B88" s="46" t="s">
        <v>0</v>
      </c>
      <c r="C88" s="46"/>
      <c r="D88" s="47" t="s">
        <v>170</v>
      </c>
      <c r="E88" s="48" t="s">
        <v>171</v>
      </c>
      <c r="F88" s="48"/>
      <c r="G88" s="49">
        <v>47939</v>
      </c>
      <c r="H88" s="50">
        <v>52534</v>
      </c>
      <c r="I88" s="24">
        <f t="shared" si="1"/>
        <v>1.0958509772836313</v>
      </c>
      <c r="J88" s="2"/>
    </row>
    <row r="89" spans="1:10" ht="27" customHeight="1" x14ac:dyDescent="0.25">
      <c r="A89" s="45" t="s">
        <v>0</v>
      </c>
      <c r="B89" s="46" t="s">
        <v>0</v>
      </c>
      <c r="C89" s="46"/>
      <c r="D89" s="47" t="s">
        <v>172</v>
      </c>
      <c r="E89" s="48" t="s">
        <v>173</v>
      </c>
      <c r="F89" s="48"/>
      <c r="G89" s="49">
        <v>195249</v>
      </c>
      <c r="H89" s="50">
        <v>195854</v>
      </c>
      <c r="I89" s="24">
        <f t="shared" si="1"/>
        <v>1.0030986074192441</v>
      </c>
      <c r="J89" s="2"/>
    </row>
    <row r="90" spans="1:10" ht="27" customHeight="1" x14ac:dyDescent="0.25">
      <c r="A90" s="45" t="s">
        <v>0</v>
      </c>
      <c r="B90" s="46" t="s">
        <v>0</v>
      </c>
      <c r="C90" s="46"/>
      <c r="D90" s="47" t="s">
        <v>174</v>
      </c>
      <c r="E90" s="48" t="s">
        <v>175</v>
      </c>
      <c r="F90" s="48"/>
      <c r="G90" s="49">
        <v>344170</v>
      </c>
      <c r="H90" s="50">
        <v>350197.91</v>
      </c>
      <c r="I90" s="24">
        <f t="shared" si="1"/>
        <v>1.0175143388441759</v>
      </c>
      <c r="J90" s="2"/>
    </row>
    <row r="91" spans="1:10" ht="27" customHeight="1" x14ac:dyDescent="0.25">
      <c r="A91" s="45" t="s">
        <v>0</v>
      </c>
      <c r="B91" s="46" t="s">
        <v>0</v>
      </c>
      <c r="C91" s="46"/>
      <c r="D91" s="47" t="s">
        <v>176</v>
      </c>
      <c r="E91" s="48" t="s">
        <v>177</v>
      </c>
      <c r="F91" s="48"/>
      <c r="G91" s="49">
        <v>80000</v>
      </c>
      <c r="H91" s="50">
        <v>66846.12</v>
      </c>
      <c r="I91" s="24">
        <f t="shared" si="1"/>
        <v>0.83557649999999994</v>
      </c>
      <c r="J91" s="2"/>
    </row>
    <row r="92" spans="1:10" ht="27" customHeight="1" x14ac:dyDescent="0.25">
      <c r="A92" s="45" t="s">
        <v>0</v>
      </c>
      <c r="B92" s="46" t="s">
        <v>0</v>
      </c>
      <c r="C92" s="46"/>
      <c r="D92" s="47" t="s">
        <v>178</v>
      </c>
      <c r="E92" s="48" t="s">
        <v>179</v>
      </c>
      <c r="F92" s="48"/>
      <c r="G92" s="49">
        <v>1500</v>
      </c>
      <c r="H92" s="50">
        <v>1432.29</v>
      </c>
      <c r="I92" s="24">
        <f t="shared" si="1"/>
        <v>0.95485999999999993</v>
      </c>
      <c r="J92" s="2"/>
    </row>
    <row r="93" spans="1:10" ht="25.9" customHeight="1" x14ac:dyDescent="0.25">
      <c r="A93" s="45" t="s">
        <v>0</v>
      </c>
      <c r="B93" s="99" t="s">
        <v>0</v>
      </c>
      <c r="C93" s="100"/>
      <c r="D93" s="47" t="s">
        <v>164</v>
      </c>
      <c r="E93" s="48" t="s">
        <v>165</v>
      </c>
      <c r="F93" s="48"/>
      <c r="G93" s="49">
        <v>434000</v>
      </c>
      <c r="H93" s="50">
        <v>458535.07</v>
      </c>
      <c r="I93" s="24">
        <f t="shared" si="1"/>
        <v>1.0565324193548387</v>
      </c>
      <c r="J93" s="2"/>
    </row>
    <row r="94" spans="1:10" ht="25.9" customHeight="1" x14ac:dyDescent="0.25">
      <c r="A94" s="39"/>
      <c r="B94" s="177"/>
      <c r="C94" s="178"/>
      <c r="D94" s="138">
        <v>2680</v>
      </c>
      <c r="E94" s="59" t="s">
        <v>254</v>
      </c>
      <c r="F94" s="60"/>
      <c r="G94" s="97">
        <v>55783</v>
      </c>
      <c r="H94" s="98">
        <v>56055</v>
      </c>
      <c r="I94" s="24">
        <f t="shared" si="1"/>
        <v>1.004876037502465</v>
      </c>
      <c r="J94" s="2"/>
    </row>
    <row r="95" spans="1:10" ht="42" customHeight="1" x14ac:dyDescent="0.25">
      <c r="A95" s="39" t="s">
        <v>0</v>
      </c>
      <c r="B95" s="179" t="s">
        <v>180</v>
      </c>
      <c r="C95" s="179"/>
      <c r="D95" s="129" t="s">
        <v>0</v>
      </c>
      <c r="E95" s="140" t="s">
        <v>181</v>
      </c>
      <c r="F95" s="140"/>
      <c r="G95" s="132">
        <f>G96+G97+G98+G99+G100+G101+G102+G103+G104</f>
        <v>11977537.949999999</v>
      </c>
      <c r="H95" s="44">
        <f>H96+H97+H98+H99+H100+H101+H102+H103+H104</f>
        <v>11987387.589999998</v>
      </c>
      <c r="I95" s="24">
        <f t="shared" si="1"/>
        <v>1.0008223426250968</v>
      </c>
      <c r="J95" s="2"/>
    </row>
    <row r="96" spans="1:10" ht="28.15" customHeight="1" x14ac:dyDescent="0.25">
      <c r="A96" s="45" t="s">
        <v>0</v>
      </c>
      <c r="B96" s="46" t="s">
        <v>0</v>
      </c>
      <c r="C96" s="46"/>
      <c r="D96" s="47" t="s">
        <v>168</v>
      </c>
      <c r="E96" s="48" t="s">
        <v>169</v>
      </c>
      <c r="F96" s="48"/>
      <c r="G96" s="49">
        <v>7096000</v>
      </c>
      <c r="H96" s="50">
        <v>7198659.4699999997</v>
      </c>
      <c r="I96" s="24">
        <f t="shared" si="1"/>
        <v>1.0144672308342728</v>
      </c>
      <c r="J96" s="2"/>
    </row>
    <row r="97" spans="1:10" ht="27" customHeight="1" x14ac:dyDescent="0.25">
      <c r="A97" s="45" t="s">
        <v>0</v>
      </c>
      <c r="B97" s="46" t="s">
        <v>0</v>
      </c>
      <c r="C97" s="46"/>
      <c r="D97" s="47" t="s">
        <v>170</v>
      </c>
      <c r="E97" s="48" t="s">
        <v>171</v>
      </c>
      <c r="F97" s="48"/>
      <c r="G97" s="49">
        <v>285660</v>
      </c>
      <c r="H97" s="50">
        <v>266281.75</v>
      </c>
      <c r="I97" s="24">
        <f t="shared" si="1"/>
        <v>0.93216323601484286</v>
      </c>
      <c r="J97" s="2"/>
    </row>
    <row r="98" spans="1:10" ht="27" customHeight="1" x14ac:dyDescent="0.25">
      <c r="A98" s="45" t="s">
        <v>0</v>
      </c>
      <c r="B98" s="46" t="s">
        <v>0</v>
      </c>
      <c r="C98" s="46"/>
      <c r="D98" s="47" t="s">
        <v>172</v>
      </c>
      <c r="E98" s="48" t="s">
        <v>173</v>
      </c>
      <c r="F98" s="48"/>
      <c r="G98" s="49">
        <v>31072</v>
      </c>
      <c r="H98" s="50">
        <v>30656.17</v>
      </c>
      <c r="I98" s="24">
        <f t="shared" si="1"/>
        <v>0.98661721163748706</v>
      </c>
      <c r="J98" s="2"/>
    </row>
    <row r="99" spans="1:10" ht="27" customHeight="1" x14ac:dyDescent="0.25">
      <c r="A99" s="45" t="s">
        <v>0</v>
      </c>
      <c r="B99" s="46" t="s">
        <v>0</v>
      </c>
      <c r="C99" s="46"/>
      <c r="D99" s="47" t="s">
        <v>174</v>
      </c>
      <c r="E99" s="48" t="s">
        <v>175</v>
      </c>
      <c r="F99" s="48"/>
      <c r="G99" s="49">
        <v>550000</v>
      </c>
      <c r="H99" s="50">
        <v>553016.57999999996</v>
      </c>
      <c r="I99" s="24">
        <f t="shared" si="1"/>
        <v>1.0054846909090909</v>
      </c>
      <c r="J99" s="2"/>
    </row>
    <row r="100" spans="1:10" ht="27" customHeight="1" x14ac:dyDescent="0.25">
      <c r="A100" s="45" t="s">
        <v>0</v>
      </c>
      <c r="B100" s="46" t="s">
        <v>0</v>
      </c>
      <c r="C100" s="46"/>
      <c r="D100" s="47" t="s">
        <v>182</v>
      </c>
      <c r="E100" s="48" t="s">
        <v>183</v>
      </c>
      <c r="F100" s="48"/>
      <c r="G100" s="49">
        <v>220000</v>
      </c>
      <c r="H100" s="50">
        <v>254851.32</v>
      </c>
      <c r="I100" s="24">
        <f t="shared" si="1"/>
        <v>1.1584150909090909</v>
      </c>
      <c r="J100" s="2"/>
    </row>
    <row r="101" spans="1:10" ht="27" customHeight="1" x14ac:dyDescent="0.25">
      <c r="A101" s="45"/>
      <c r="B101" s="57"/>
      <c r="C101" s="46"/>
      <c r="D101" s="133" t="s">
        <v>184</v>
      </c>
      <c r="E101" s="180" t="s">
        <v>185</v>
      </c>
      <c r="F101" s="181"/>
      <c r="G101" s="49">
        <v>189705.95</v>
      </c>
      <c r="H101" s="50">
        <v>178457.5</v>
      </c>
      <c r="I101" s="24">
        <f t="shared" si="1"/>
        <v>0.94070586610488494</v>
      </c>
      <c r="J101" s="2"/>
    </row>
    <row r="102" spans="1:10" ht="27" customHeight="1" x14ac:dyDescent="0.25">
      <c r="A102" s="45" t="s">
        <v>0</v>
      </c>
      <c r="B102" s="46" t="s">
        <v>0</v>
      </c>
      <c r="C102" s="46"/>
      <c r="D102" s="47" t="s">
        <v>176</v>
      </c>
      <c r="E102" s="48" t="s">
        <v>177</v>
      </c>
      <c r="F102" s="48"/>
      <c r="G102" s="49">
        <v>3539000</v>
      </c>
      <c r="H102" s="50">
        <v>3425538.36</v>
      </c>
      <c r="I102" s="24">
        <f t="shared" si="1"/>
        <v>0.96793963266459448</v>
      </c>
      <c r="J102" s="2"/>
    </row>
    <row r="103" spans="1:10" ht="27" customHeight="1" x14ac:dyDescent="0.25">
      <c r="A103" s="45" t="s">
        <v>0</v>
      </c>
      <c r="B103" s="46" t="s">
        <v>0</v>
      </c>
      <c r="C103" s="46"/>
      <c r="D103" s="47" t="s">
        <v>178</v>
      </c>
      <c r="E103" s="48" t="s">
        <v>179</v>
      </c>
      <c r="F103" s="48"/>
      <c r="G103" s="49">
        <v>23100</v>
      </c>
      <c r="H103" s="50">
        <v>30908.16</v>
      </c>
      <c r="I103" s="24">
        <f t="shared" si="1"/>
        <v>1.3380155844155843</v>
      </c>
      <c r="J103" s="2"/>
    </row>
    <row r="104" spans="1:10" ht="27" customHeight="1" x14ac:dyDescent="0.25">
      <c r="A104" s="45" t="s">
        <v>0</v>
      </c>
      <c r="B104" s="46" t="s">
        <v>0</v>
      </c>
      <c r="C104" s="46"/>
      <c r="D104" s="47" t="s">
        <v>164</v>
      </c>
      <c r="E104" s="48" t="s">
        <v>165</v>
      </c>
      <c r="F104" s="48"/>
      <c r="G104" s="49">
        <v>43000</v>
      </c>
      <c r="H104" s="50">
        <v>49018.28</v>
      </c>
      <c r="I104" s="24">
        <f t="shared" si="1"/>
        <v>1.1399599999999999</v>
      </c>
      <c r="J104" s="2"/>
    </row>
    <row r="105" spans="1:10" ht="27" customHeight="1" x14ac:dyDescent="0.25">
      <c r="A105" s="39" t="s">
        <v>0</v>
      </c>
      <c r="B105" s="182" t="s">
        <v>186</v>
      </c>
      <c r="C105" s="182"/>
      <c r="D105" s="129" t="s">
        <v>0</v>
      </c>
      <c r="E105" s="140" t="s">
        <v>187</v>
      </c>
      <c r="F105" s="140"/>
      <c r="G105" s="132">
        <f>G107+G108+G109+G110+G111+G112+G113+G106</f>
        <v>2657299</v>
      </c>
      <c r="H105" s="44">
        <f>H106+H107+H108+H109+H110+H111+H112+H113+H114</f>
        <v>2628520.2699999996</v>
      </c>
      <c r="I105" s="24">
        <f t="shared" si="1"/>
        <v>0.98916993157337563</v>
      </c>
      <c r="J105" s="2"/>
    </row>
    <row r="106" spans="1:10" ht="28.15" customHeight="1" x14ac:dyDescent="0.25">
      <c r="A106" s="39"/>
      <c r="B106" s="183"/>
      <c r="C106" s="183"/>
      <c r="D106" s="96" t="s">
        <v>196</v>
      </c>
      <c r="E106" s="59" t="s">
        <v>188</v>
      </c>
      <c r="F106" s="60"/>
      <c r="G106" s="97">
        <v>300000</v>
      </c>
      <c r="H106" s="98">
        <v>284700.09000000003</v>
      </c>
      <c r="I106" s="24">
        <f t="shared" si="1"/>
        <v>0.94900030000000013</v>
      </c>
      <c r="J106" s="2"/>
    </row>
    <row r="107" spans="1:10" ht="27" customHeight="1" x14ac:dyDescent="0.25">
      <c r="A107" s="45" t="s">
        <v>0</v>
      </c>
      <c r="B107" s="102" t="s">
        <v>0</v>
      </c>
      <c r="C107" s="102"/>
      <c r="D107" s="47" t="s">
        <v>189</v>
      </c>
      <c r="E107" s="48" t="s">
        <v>190</v>
      </c>
      <c r="F107" s="48"/>
      <c r="G107" s="49">
        <v>154300</v>
      </c>
      <c r="H107" s="50">
        <v>134645.5</v>
      </c>
      <c r="I107" s="24">
        <f t="shared" si="1"/>
        <v>0.87262151652624753</v>
      </c>
      <c r="J107" s="2"/>
    </row>
    <row r="108" spans="1:10" ht="24" customHeight="1" x14ac:dyDescent="0.25">
      <c r="A108" s="45" t="s">
        <v>0</v>
      </c>
      <c r="B108" s="46" t="s">
        <v>0</v>
      </c>
      <c r="C108" s="46"/>
      <c r="D108" s="133" t="s">
        <v>275</v>
      </c>
      <c r="E108" s="48" t="s">
        <v>191</v>
      </c>
      <c r="F108" s="48"/>
      <c r="G108" s="49">
        <v>76500</v>
      </c>
      <c r="H108" s="50">
        <v>51042.87</v>
      </c>
      <c r="I108" s="24">
        <f t="shared" si="1"/>
        <v>0.6672270588235294</v>
      </c>
      <c r="J108" s="2"/>
    </row>
    <row r="109" spans="1:10" ht="28.9" customHeight="1" x14ac:dyDescent="0.25">
      <c r="A109" s="45" t="s">
        <v>0</v>
      </c>
      <c r="B109" s="46" t="s">
        <v>0</v>
      </c>
      <c r="C109" s="46"/>
      <c r="D109" s="47" t="s">
        <v>192</v>
      </c>
      <c r="E109" s="48" t="s">
        <v>193</v>
      </c>
      <c r="F109" s="48"/>
      <c r="G109" s="49">
        <v>660000</v>
      </c>
      <c r="H109" s="50">
        <v>668280.9</v>
      </c>
      <c r="I109" s="24">
        <f t="shared" si="1"/>
        <v>1.0125468181818182</v>
      </c>
      <c r="J109" s="2"/>
    </row>
    <row r="110" spans="1:10" ht="30.6" customHeight="1" x14ac:dyDescent="0.25">
      <c r="A110" s="45" t="s">
        <v>0</v>
      </c>
      <c r="B110" s="184"/>
      <c r="C110" s="184"/>
      <c r="D110" s="185" t="s">
        <v>194</v>
      </c>
      <c r="E110" s="186" t="s">
        <v>195</v>
      </c>
      <c r="F110" s="186"/>
      <c r="G110" s="187">
        <v>1430000</v>
      </c>
      <c r="H110" s="188">
        <v>1468968.66</v>
      </c>
      <c r="I110" s="24">
        <f t="shared" si="1"/>
        <v>1.0272508111888112</v>
      </c>
      <c r="J110" s="2"/>
    </row>
    <row r="111" spans="1:10" ht="31.5" customHeight="1" x14ac:dyDescent="0.25">
      <c r="A111" s="45" t="s">
        <v>0</v>
      </c>
      <c r="B111" s="46" t="s">
        <v>0</v>
      </c>
      <c r="C111" s="46"/>
      <c r="D111" s="47" t="s">
        <v>178</v>
      </c>
      <c r="E111" s="48" t="s">
        <v>179</v>
      </c>
      <c r="F111" s="48"/>
      <c r="G111" s="49">
        <v>1500</v>
      </c>
      <c r="H111" s="50">
        <v>202.8</v>
      </c>
      <c r="I111" s="24">
        <f t="shared" si="1"/>
        <v>0.13520000000000001</v>
      </c>
      <c r="J111" s="2"/>
    </row>
    <row r="112" spans="1:10" ht="26.25" customHeight="1" x14ac:dyDescent="0.25">
      <c r="A112" s="45"/>
      <c r="B112" s="57"/>
      <c r="C112" s="46"/>
      <c r="D112" s="133" t="s">
        <v>120</v>
      </c>
      <c r="E112" s="59" t="s">
        <v>121</v>
      </c>
      <c r="F112" s="60"/>
      <c r="G112" s="49">
        <v>15000</v>
      </c>
      <c r="H112" s="50">
        <v>14000</v>
      </c>
      <c r="I112" s="24">
        <f t="shared" si="1"/>
        <v>0.93333333333333335</v>
      </c>
      <c r="J112" s="2"/>
    </row>
    <row r="113" spans="1:10" ht="24.75" customHeight="1" x14ac:dyDescent="0.25">
      <c r="A113" s="45" t="s">
        <v>0</v>
      </c>
      <c r="B113" s="99" t="s">
        <v>0</v>
      </c>
      <c r="C113" s="100"/>
      <c r="D113" s="47" t="s">
        <v>143</v>
      </c>
      <c r="E113" s="48" t="s">
        <v>144</v>
      </c>
      <c r="F113" s="48"/>
      <c r="G113" s="49">
        <v>19999</v>
      </c>
      <c r="H113" s="50">
        <v>5628.19</v>
      </c>
      <c r="I113" s="24">
        <f t="shared" si="1"/>
        <v>0.28142357117855893</v>
      </c>
      <c r="J113" s="2"/>
    </row>
    <row r="114" spans="1:10" ht="22.5" customHeight="1" x14ac:dyDescent="0.25">
      <c r="A114" s="39"/>
      <c r="B114" s="189"/>
      <c r="C114" s="190"/>
      <c r="D114" s="191" t="s">
        <v>116</v>
      </c>
      <c r="E114" s="192" t="s">
        <v>150</v>
      </c>
      <c r="F114" s="193"/>
      <c r="G114" s="194">
        <v>0</v>
      </c>
      <c r="H114" s="98">
        <v>1051.26</v>
      </c>
      <c r="I114" s="24"/>
      <c r="J114" s="2"/>
    </row>
    <row r="115" spans="1:10" ht="27" customHeight="1" x14ac:dyDescent="0.25">
      <c r="A115" s="39" t="s">
        <v>0</v>
      </c>
      <c r="B115" s="173" t="s">
        <v>197</v>
      </c>
      <c r="C115" s="173"/>
      <c r="D115" s="174" t="s">
        <v>0</v>
      </c>
      <c r="E115" s="175" t="s">
        <v>198</v>
      </c>
      <c r="F115" s="175"/>
      <c r="G115" s="132">
        <f>G116+G117</f>
        <v>52011620.369999997</v>
      </c>
      <c r="H115" s="44">
        <f>H116+H117</f>
        <v>52459883.18</v>
      </c>
      <c r="I115" s="24">
        <f t="shared" si="1"/>
        <v>1.008618512686418</v>
      </c>
      <c r="J115" s="2"/>
    </row>
    <row r="116" spans="1:10" ht="25.15" customHeight="1" x14ac:dyDescent="0.25">
      <c r="A116" s="45" t="s">
        <v>0</v>
      </c>
      <c r="B116" s="46" t="s">
        <v>0</v>
      </c>
      <c r="C116" s="46"/>
      <c r="D116" s="47" t="s">
        <v>199</v>
      </c>
      <c r="E116" s="48" t="s">
        <v>161</v>
      </c>
      <c r="F116" s="48"/>
      <c r="G116" s="49">
        <v>50884028.369999997</v>
      </c>
      <c r="H116" s="50">
        <v>51132291.18</v>
      </c>
      <c r="I116" s="24">
        <f t="shared" si="1"/>
        <v>1.0048789928382786</v>
      </c>
      <c r="J116" s="2"/>
    </row>
    <row r="117" spans="1:10" ht="27" customHeight="1" x14ac:dyDescent="0.25">
      <c r="A117" s="45" t="s">
        <v>0</v>
      </c>
      <c r="B117" s="57" t="s">
        <v>0</v>
      </c>
      <c r="C117" s="46"/>
      <c r="D117" s="47" t="s">
        <v>200</v>
      </c>
      <c r="E117" s="59" t="s">
        <v>201</v>
      </c>
      <c r="F117" s="60"/>
      <c r="G117" s="49">
        <v>1127592</v>
      </c>
      <c r="H117" s="50">
        <v>1327592</v>
      </c>
      <c r="I117" s="24">
        <f t="shared" si="1"/>
        <v>1.1773691193268487</v>
      </c>
      <c r="J117" s="2"/>
    </row>
    <row r="118" spans="1:10" ht="29.45" customHeight="1" x14ac:dyDescent="0.25">
      <c r="A118" s="51" t="s">
        <v>41</v>
      </c>
      <c r="B118" s="52" t="s">
        <v>0</v>
      </c>
      <c r="C118" s="52"/>
      <c r="D118" s="53" t="s">
        <v>0</v>
      </c>
      <c r="E118" s="54" t="s">
        <v>42</v>
      </c>
      <c r="F118" s="54"/>
      <c r="G118" s="55">
        <f>G119+G121</f>
        <v>36423231.25</v>
      </c>
      <c r="H118" s="56">
        <f>H119+H121</f>
        <v>36604729.600000001</v>
      </c>
      <c r="I118" s="24">
        <f t="shared" si="1"/>
        <v>1.0049830381262508</v>
      </c>
      <c r="J118" s="2"/>
    </row>
    <row r="119" spans="1:10" ht="27" customHeight="1" x14ac:dyDescent="0.25">
      <c r="A119" s="39" t="s">
        <v>0</v>
      </c>
      <c r="B119" s="139" t="s">
        <v>202</v>
      </c>
      <c r="C119" s="139"/>
      <c r="D119" s="129" t="s">
        <v>0</v>
      </c>
      <c r="E119" s="140" t="s">
        <v>203</v>
      </c>
      <c r="F119" s="140"/>
      <c r="G119" s="132">
        <f>G120</f>
        <v>33874175</v>
      </c>
      <c r="H119" s="44">
        <f>H120</f>
        <v>33874175</v>
      </c>
      <c r="I119" s="24">
        <f t="shared" si="1"/>
        <v>1</v>
      </c>
      <c r="J119" s="2"/>
    </row>
    <row r="120" spans="1:10" ht="28.9" customHeight="1" x14ac:dyDescent="0.25">
      <c r="A120" s="45" t="s">
        <v>0</v>
      </c>
      <c r="B120" s="99" t="s">
        <v>0</v>
      </c>
      <c r="C120" s="100"/>
      <c r="D120" s="47" t="s">
        <v>204</v>
      </c>
      <c r="E120" s="48" t="s">
        <v>205</v>
      </c>
      <c r="F120" s="48"/>
      <c r="G120" s="49">
        <v>33874175</v>
      </c>
      <c r="H120" s="50">
        <v>33874175</v>
      </c>
      <c r="I120" s="24">
        <f t="shared" si="1"/>
        <v>1</v>
      </c>
      <c r="J120" s="2"/>
    </row>
    <row r="121" spans="1:10" ht="27" customHeight="1" x14ac:dyDescent="0.25">
      <c r="A121" s="39" t="s">
        <v>0</v>
      </c>
      <c r="B121" s="173" t="s">
        <v>206</v>
      </c>
      <c r="C121" s="173"/>
      <c r="D121" s="129" t="s">
        <v>0</v>
      </c>
      <c r="E121" s="140" t="s">
        <v>207</v>
      </c>
      <c r="F121" s="140"/>
      <c r="G121" s="132">
        <f>G122+G126+G123+G124+G125</f>
        <v>2549056.2500000005</v>
      </c>
      <c r="H121" s="132">
        <f>H122+H126+H123+H124+H125</f>
        <v>2730554.6</v>
      </c>
      <c r="I121" s="24">
        <f t="shared" si="1"/>
        <v>1.0712021753148835</v>
      </c>
      <c r="J121" s="2"/>
    </row>
    <row r="122" spans="1:10" ht="27" customHeight="1" x14ac:dyDescent="0.25">
      <c r="A122" s="195" t="s">
        <v>0</v>
      </c>
      <c r="B122" s="95" t="s">
        <v>0</v>
      </c>
      <c r="C122" s="95"/>
      <c r="D122" s="196" t="s">
        <v>143</v>
      </c>
      <c r="E122" s="197" t="s">
        <v>144</v>
      </c>
      <c r="F122" s="197"/>
      <c r="G122" s="97">
        <v>332000</v>
      </c>
      <c r="H122" s="98">
        <v>529655.55000000005</v>
      </c>
      <c r="I122" s="24">
        <f t="shared" si="1"/>
        <v>1.5953480421686748</v>
      </c>
      <c r="J122" s="5"/>
    </row>
    <row r="123" spans="1:10" ht="36.75" customHeight="1" x14ac:dyDescent="0.25">
      <c r="A123" s="195"/>
      <c r="B123" s="135"/>
      <c r="C123" s="136"/>
      <c r="D123" s="196">
        <v>2030</v>
      </c>
      <c r="E123" s="72" t="s">
        <v>255</v>
      </c>
      <c r="F123" s="73"/>
      <c r="G123" s="97">
        <v>89399.91</v>
      </c>
      <c r="H123" s="98">
        <v>89399.91</v>
      </c>
      <c r="I123" s="24">
        <f t="shared" si="1"/>
        <v>1</v>
      </c>
      <c r="J123" s="5"/>
    </row>
    <row r="124" spans="1:10" ht="34.5" customHeight="1" x14ac:dyDescent="0.25">
      <c r="A124" s="195"/>
      <c r="B124" s="135"/>
      <c r="C124" s="136"/>
      <c r="D124" s="196">
        <v>2100</v>
      </c>
      <c r="E124" s="72" t="s">
        <v>256</v>
      </c>
      <c r="F124" s="73"/>
      <c r="G124" s="97">
        <v>1650288</v>
      </c>
      <c r="H124" s="98">
        <v>1634130.8</v>
      </c>
      <c r="I124" s="24">
        <f t="shared" si="1"/>
        <v>0.99020946646888308</v>
      </c>
      <c r="J124" s="5"/>
    </row>
    <row r="125" spans="1:10" ht="39.75" customHeight="1" x14ac:dyDescent="0.25">
      <c r="A125" s="195"/>
      <c r="B125" s="135"/>
      <c r="C125" s="136"/>
      <c r="D125" s="196">
        <v>6330</v>
      </c>
      <c r="E125" s="59" t="s">
        <v>257</v>
      </c>
      <c r="F125" s="60"/>
      <c r="G125" s="97">
        <v>67747.47</v>
      </c>
      <c r="H125" s="98">
        <v>67747.47</v>
      </c>
      <c r="I125" s="24">
        <f t="shared" si="1"/>
        <v>1</v>
      </c>
      <c r="J125" s="5"/>
    </row>
    <row r="126" spans="1:10" ht="33" customHeight="1" x14ac:dyDescent="0.25">
      <c r="A126" s="45" t="s">
        <v>0</v>
      </c>
      <c r="B126" s="46" t="s">
        <v>0</v>
      </c>
      <c r="C126" s="46"/>
      <c r="D126" s="47" t="s">
        <v>208</v>
      </c>
      <c r="E126" s="48" t="s">
        <v>209</v>
      </c>
      <c r="F126" s="48"/>
      <c r="G126" s="49">
        <v>409620.87</v>
      </c>
      <c r="H126" s="50">
        <v>409620.87</v>
      </c>
      <c r="I126" s="24">
        <f t="shared" si="1"/>
        <v>1</v>
      </c>
      <c r="J126" s="2"/>
    </row>
    <row r="127" spans="1:10" ht="27" customHeight="1" x14ac:dyDescent="0.25">
      <c r="A127" s="51" t="s">
        <v>43</v>
      </c>
      <c r="B127" s="198" t="s">
        <v>0</v>
      </c>
      <c r="C127" s="198"/>
      <c r="D127" s="53" t="s">
        <v>0</v>
      </c>
      <c r="E127" s="54" t="s">
        <v>44</v>
      </c>
      <c r="F127" s="54"/>
      <c r="G127" s="55">
        <f>G128+G136+G140+G149+G151+G153+G155+G157</f>
        <v>3542883.14</v>
      </c>
      <c r="H127" s="56">
        <f>H128+H136+H140+H149+H151+H153+H155+H157</f>
        <v>3576874.34</v>
      </c>
      <c r="I127" s="24">
        <f t="shared" si="1"/>
        <v>1.0095942199211232</v>
      </c>
      <c r="J127" s="2"/>
    </row>
    <row r="128" spans="1:10" ht="27" customHeight="1" x14ac:dyDescent="0.25">
      <c r="A128" s="39" t="s">
        <v>0</v>
      </c>
      <c r="B128" s="199" t="s">
        <v>45</v>
      </c>
      <c r="C128" s="199"/>
      <c r="D128" s="129" t="s">
        <v>0</v>
      </c>
      <c r="E128" s="140" t="s">
        <v>46</v>
      </c>
      <c r="F128" s="140"/>
      <c r="G128" s="132">
        <f>G129+G130+G131+G132+G133+G135+G134</f>
        <v>689971.71</v>
      </c>
      <c r="H128" s="132">
        <f>H129+H130+H131+H132+H133+H135+H134</f>
        <v>715637.11</v>
      </c>
      <c r="I128" s="24">
        <f t="shared" ref="I128:I185" si="2">H128/G128</f>
        <v>1.0371977569920947</v>
      </c>
      <c r="J128" s="6"/>
    </row>
    <row r="129" spans="1:10" ht="27" customHeight="1" x14ac:dyDescent="0.25">
      <c r="A129" s="39"/>
      <c r="B129" s="183"/>
      <c r="C129" s="183"/>
      <c r="D129" s="96" t="s">
        <v>145</v>
      </c>
      <c r="E129" s="154" t="s">
        <v>146</v>
      </c>
      <c r="F129" s="60"/>
      <c r="G129" s="97">
        <v>933</v>
      </c>
      <c r="H129" s="50">
        <v>7873.02</v>
      </c>
      <c r="I129" s="24">
        <f t="shared" si="2"/>
        <v>8.4383922829581994</v>
      </c>
      <c r="J129" s="2"/>
    </row>
    <row r="130" spans="1:10" ht="26.45" customHeight="1" x14ac:dyDescent="0.25">
      <c r="A130" s="39"/>
      <c r="B130" s="183"/>
      <c r="C130" s="183"/>
      <c r="D130" s="96" t="s">
        <v>116</v>
      </c>
      <c r="E130" s="48" t="s">
        <v>117</v>
      </c>
      <c r="F130" s="48"/>
      <c r="G130" s="97">
        <v>263377.82</v>
      </c>
      <c r="H130" s="50">
        <v>264771.36</v>
      </c>
      <c r="I130" s="24">
        <f t="shared" si="2"/>
        <v>1.0052910302014042</v>
      </c>
      <c r="J130" s="2"/>
    </row>
    <row r="131" spans="1:10" ht="35.25" customHeight="1" x14ac:dyDescent="0.25">
      <c r="A131" s="39"/>
      <c r="B131" s="200"/>
      <c r="C131" s="152"/>
      <c r="D131" s="96" t="s">
        <v>210</v>
      </c>
      <c r="E131" s="48" t="s">
        <v>211</v>
      </c>
      <c r="F131" s="48"/>
      <c r="G131" s="97">
        <v>24000</v>
      </c>
      <c r="H131" s="50">
        <v>24000</v>
      </c>
      <c r="I131" s="24">
        <f t="shared" si="2"/>
        <v>1</v>
      </c>
      <c r="J131" s="2"/>
    </row>
    <row r="132" spans="1:10" ht="58.5" customHeight="1" x14ac:dyDescent="0.25">
      <c r="A132" s="39"/>
      <c r="B132" s="200"/>
      <c r="C132" s="152"/>
      <c r="D132" s="96" t="s">
        <v>212</v>
      </c>
      <c r="E132" s="59" t="s">
        <v>213</v>
      </c>
      <c r="F132" s="60"/>
      <c r="G132" s="97">
        <v>242845.52</v>
      </c>
      <c r="H132" s="50">
        <v>274364.51</v>
      </c>
      <c r="I132" s="24">
        <f t="shared" si="2"/>
        <v>1.1297902880810815</v>
      </c>
      <c r="J132" s="2"/>
    </row>
    <row r="133" spans="1:10" ht="57" customHeight="1" x14ac:dyDescent="0.25">
      <c r="A133" s="39"/>
      <c r="B133" s="200"/>
      <c r="C133" s="152"/>
      <c r="D133" s="96" t="s">
        <v>214</v>
      </c>
      <c r="E133" s="59" t="s">
        <v>213</v>
      </c>
      <c r="F133" s="60"/>
      <c r="G133" s="97">
        <v>38815.370000000003</v>
      </c>
      <c r="H133" s="50">
        <v>24243.279999999999</v>
      </c>
      <c r="I133" s="24">
        <f t="shared" si="2"/>
        <v>0.62457938697995141</v>
      </c>
      <c r="J133" s="2"/>
    </row>
    <row r="134" spans="1:10" ht="36.75" customHeight="1" x14ac:dyDescent="0.25">
      <c r="A134" s="39"/>
      <c r="B134" s="82"/>
      <c r="C134" s="201"/>
      <c r="D134" s="96" t="s">
        <v>272</v>
      </c>
      <c r="E134" s="59" t="s">
        <v>276</v>
      </c>
      <c r="F134" s="60"/>
      <c r="G134" s="97">
        <v>0</v>
      </c>
      <c r="H134" s="98">
        <v>384.94</v>
      </c>
      <c r="I134" s="24"/>
      <c r="J134" s="2"/>
    </row>
    <row r="135" spans="1:10" ht="41.25" customHeight="1" x14ac:dyDescent="0.25">
      <c r="A135" s="39" t="s">
        <v>0</v>
      </c>
      <c r="B135" s="164" t="s">
        <v>0</v>
      </c>
      <c r="C135" s="164"/>
      <c r="D135" s="138" t="s">
        <v>215</v>
      </c>
      <c r="E135" s="48" t="s">
        <v>216</v>
      </c>
      <c r="F135" s="48"/>
      <c r="G135" s="49">
        <v>120000</v>
      </c>
      <c r="H135" s="50">
        <v>120000</v>
      </c>
      <c r="I135" s="24">
        <f t="shared" si="2"/>
        <v>1</v>
      </c>
      <c r="J135" s="2"/>
    </row>
    <row r="136" spans="1:10" ht="27" customHeight="1" x14ac:dyDescent="0.25">
      <c r="A136" s="39" t="s">
        <v>0</v>
      </c>
      <c r="B136" s="173" t="s">
        <v>47</v>
      </c>
      <c r="C136" s="173"/>
      <c r="D136" s="129" t="s">
        <v>0</v>
      </c>
      <c r="E136" s="140" t="s">
        <v>48</v>
      </c>
      <c r="F136" s="140"/>
      <c r="G136" s="132">
        <f>G137+G138+G139</f>
        <v>15529.96</v>
      </c>
      <c r="H136" s="132">
        <f>H137+H138+H139</f>
        <v>16752.759999999998</v>
      </c>
      <c r="I136" s="24">
        <f t="shared" si="2"/>
        <v>1.078738129396341</v>
      </c>
      <c r="J136" s="2"/>
    </row>
    <row r="137" spans="1:10" ht="27" customHeight="1" x14ac:dyDescent="0.25">
      <c r="A137" s="45" t="s">
        <v>0</v>
      </c>
      <c r="B137" s="46" t="s">
        <v>0</v>
      </c>
      <c r="C137" s="46"/>
      <c r="D137" s="47" t="s">
        <v>217</v>
      </c>
      <c r="E137" s="48" t="s">
        <v>218</v>
      </c>
      <c r="F137" s="48"/>
      <c r="G137" s="49">
        <v>10000</v>
      </c>
      <c r="H137" s="50">
        <v>11337.8</v>
      </c>
      <c r="I137" s="24">
        <f t="shared" si="2"/>
        <v>1.13378</v>
      </c>
      <c r="J137" s="2"/>
    </row>
    <row r="138" spans="1:10" ht="27" customHeight="1" x14ac:dyDescent="0.25">
      <c r="A138" s="45"/>
      <c r="B138" s="57"/>
      <c r="C138" s="46"/>
      <c r="D138" s="96" t="s">
        <v>145</v>
      </c>
      <c r="E138" s="154" t="s">
        <v>146</v>
      </c>
      <c r="F138" s="60"/>
      <c r="G138" s="97">
        <v>4999.96</v>
      </c>
      <c r="H138" s="50">
        <v>4999.96</v>
      </c>
      <c r="I138" s="24">
        <f t="shared" si="2"/>
        <v>1</v>
      </c>
      <c r="J138" s="2"/>
    </row>
    <row r="139" spans="1:10" ht="27" customHeight="1" x14ac:dyDescent="0.25">
      <c r="A139" s="45"/>
      <c r="B139" s="57"/>
      <c r="C139" s="46"/>
      <c r="D139" s="133" t="s">
        <v>116</v>
      </c>
      <c r="E139" s="48" t="s">
        <v>117</v>
      </c>
      <c r="F139" s="48"/>
      <c r="G139" s="49">
        <v>530</v>
      </c>
      <c r="H139" s="50">
        <v>415</v>
      </c>
      <c r="I139" s="24">
        <f t="shared" si="2"/>
        <v>0.78301886792452835</v>
      </c>
      <c r="J139" s="2"/>
    </row>
    <row r="140" spans="1:10" ht="27" customHeight="1" x14ac:dyDescent="0.25">
      <c r="A140" s="39" t="s">
        <v>0</v>
      </c>
      <c r="B140" s="139" t="s">
        <v>49</v>
      </c>
      <c r="C140" s="139"/>
      <c r="D140" s="129" t="s">
        <v>0</v>
      </c>
      <c r="E140" s="140" t="s">
        <v>50</v>
      </c>
      <c r="F140" s="140"/>
      <c r="G140" s="132">
        <f>G141+G142+G144+G145+G146+G148+G143</f>
        <v>2364051.56</v>
      </c>
      <c r="H140" s="44">
        <f>H141+H145+H146+H148+H144+H142+H147+H143</f>
        <v>2374533.2999999998</v>
      </c>
      <c r="I140" s="24">
        <f t="shared" si="2"/>
        <v>1.0044338034657754</v>
      </c>
      <c r="J140" s="2"/>
    </row>
    <row r="141" spans="1:10" ht="27" customHeight="1" x14ac:dyDescent="0.25">
      <c r="A141" s="45" t="s">
        <v>0</v>
      </c>
      <c r="B141" s="46"/>
      <c r="C141" s="46"/>
      <c r="D141" s="185" t="s">
        <v>217</v>
      </c>
      <c r="E141" s="186" t="s">
        <v>218</v>
      </c>
      <c r="F141" s="186"/>
      <c r="G141" s="187">
        <v>92160</v>
      </c>
      <c r="H141" s="188">
        <v>111324.15</v>
      </c>
      <c r="I141" s="24">
        <f t="shared" si="2"/>
        <v>1.2079443359374999</v>
      </c>
      <c r="J141" s="2"/>
    </row>
    <row r="142" spans="1:10" ht="27" customHeight="1" x14ac:dyDescent="0.25">
      <c r="A142" s="45"/>
      <c r="B142" s="57"/>
      <c r="C142" s="46"/>
      <c r="D142" s="133" t="s">
        <v>143</v>
      </c>
      <c r="E142" s="48" t="s">
        <v>144</v>
      </c>
      <c r="F142" s="48"/>
      <c r="G142" s="97">
        <v>0</v>
      </c>
      <c r="H142" s="98">
        <v>77.42</v>
      </c>
      <c r="I142" s="24"/>
      <c r="J142" s="2"/>
    </row>
    <row r="143" spans="1:10" ht="27" customHeight="1" x14ac:dyDescent="0.25">
      <c r="A143" s="45"/>
      <c r="B143" s="202"/>
      <c r="C143" s="138"/>
      <c r="D143" s="133" t="s">
        <v>258</v>
      </c>
      <c r="E143" s="59" t="s">
        <v>259</v>
      </c>
      <c r="F143" s="60"/>
      <c r="G143" s="97">
        <v>1530.56</v>
      </c>
      <c r="H143" s="98">
        <v>1530.56</v>
      </c>
      <c r="I143" s="24">
        <f t="shared" si="2"/>
        <v>1</v>
      </c>
      <c r="J143" s="2"/>
    </row>
    <row r="144" spans="1:10" ht="27" customHeight="1" x14ac:dyDescent="0.25">
      <c r="A144" s="45"/>
      <c r="B144" s="57"/>
      <c r="C144" s="46"/>
      <c r="D144" s="133" t="s">
        <v>116</v>
      </c>
      <c r="E144" s="48" t="s">
        <v>117</v>
      </c>
      <c r="F144" s="48"/>
      <c r="G144" s="49">
        <v>983</v>
      </c>
      <c r="H144" s="50">
        <v>729</v>
      </c>
      <c r="I144" s="24">
        <f t="shared" si="2"/>
        <v>0.74160732451678535</v>
      </c>
      <c r="J144" s="2"/>
    </row>
    <row r="145" spans="1:10" ht="34.5" customHeight="1" x14ac:dyDescent="0.25">
      <c r="A145" s="45" t="s">
        <v>0</v>
      </c>
      <c r="B145" s="143" t="s">
        <v>0</v>
      </c>
      <c r="C145" s="143"/>
      <c r="D145" s="203" t="s">
        <v>210</v>
      </c>
      <c r="E145" s="48" t="s">
        <v>211</v>
      </c>
      <c r="F145" s="48"/>
      <c r="G145" s="49">
        <v>1639378</v>
      </c>
      <c r="H145" s="50">
        <v>1634363.03</v>
      </c>
      <c r="I145" s="24">
        <f t="shared" si="2"/>
        <v>0.99694093125563477</v>
      </c>
      <c r="J145" s="2"/>
    </row>
    <row r="146" spans="1:10" ht="36.75" customHeight="1" x14ac:dyDescent="0.25">
      <c r="A146" s="39" t="s">
        <v>0</v>
      </c>
      <c r="B146" s="164" t="s">
        <v>0</v>
      </c>
      <c r="C146" s="164"/>
      <c r="D146" s="204" t="s">
        <v>219</v>
      </c>
      <c r="E146" s="60" t="s">
        <v>220</v>
      </c>
      <c r="F146" s="48"/>
      <c r="G146" s="49">
        <v>630000</v>
      </c>
      <c r="H146" s="50">
        <v>625682.14</v>
      </c>
      <c r="I146" s="24">
        <f t="shared" si="2"/>
        <v>0.99314625396825396</v>
      </c>
      <c r="J146" s="2"/>
    </row>
    <row r="147" spans="1:10" ht="32.25" customHeight="1" x14ac:dyDescent="0.25">
      <c r="A147" s="39"/>
      <c r="B147" s="205"/>
      <c r="C147" s="206"/>
      <c r="D147" s="204">
        <v>2400</v>
      </c>
      <c r="E147" s="154" t="s">
        <v>276</v>
      </c>
      <c r="F147" s="60"/>
      <c r="G147" s="97">
        <v>0</v>
      </c>
      <c r="H147" s="98">
        <v>760</v>
      </c>
      <c r="I147" s="24"/>
      <c r="J147" s="2"/>
    </row>
    <row r="148" spans="1:10" ht="24.6" customHeight="1" x14ac:dyDescent="0.25">
      <c r="A148" s="39"/>
      <c r="B148" s="207"/>
      <c r="C148" s="208"/>
      <c r="D148" s="209">
        <v>2950</v>
      </c>
      <c r="E148" s="59" t="s">
        <v>130</v>
      </c>
      <c r="F148" s="60"/>
      <c r="G148" s="97">
        <v>0</v>
      </c>
      <c r="H148" s="98">
        <v>67</v>
      </c>
      <c r="I148" s="24"/>
      <c r="J148" s="2"/>
    </row>
    <row r="149" spans="1:10" ht="24.6" customHeight="1" x14ac:dyDescent="0.25">
      <c r="A149" s="39" t="s">
        <v>0</v>
      </c>
      <c r="B149" s="173">
        <v>80107</v>
      </c>
      <c r="C149" s="173"/>
      <c r="D149" s="129" t="s">
        <v>0</v>
      </c>
      <c r="E149" s="140" t="s">
        <v>105</v>
      </c>
      <c r="F149" s="140"/>
      <c r="G149" s="132">
        <f>G150</f>
        <v>210</v>
      </c>
      <c r="H149" s="44">
        <f>H150</f>
        <v>196</v>
      </c>
      <c r="I149" s="24">
        <f t="shared" si="2"/>
        <v>0.93333333333333335</v>
      </c>
      <c r="J149" s="2"/>
    </row>
    <row r="150" spans="1:10" ht="27" customHeight="1" x14ac:dyDescent="0.25">
      <c r="A150" s="45" t="s">
        <v>0</v>
      </c>
      <c r="B150" s="46" t="s">
        <v>0</v>
      </c>
      <c r="C150" s="46"/>
      <c r="D150" s="133" t="s">
        <v>116</v>
      </c>
      <c r="E150" s="48" t="s">
        <v>117</v>
      </c>
      <c r="F150" s="48"/>
      <c r="G150" s="49">
        <v>210</v>
      </c>
      <c r="H150" s="50">
        <v>196</v>
      </c>
      <c r="I150" s="24">
        <f t="shared" si="2"/>
        <v>0.93333333333333335</v>
      </c>
      <c r="J150" s="2"/>
    </row>
    <row r="151" spans="1:10" ht="33" customHeight="1" x14ac:dyDescent="0.25">
      <c r="A151" s="39" t="s">
        <v>0</v>
      </c>
      <c r="B151" s="139" t="s">
        <v>102</v>
      </c>
      <c r="C151" s="139"/>
      <c r="D151" s="129" t="s">
        <v>0</v>
      </c>
      <c r="E151" s="140" t="s">
        <v>103</v>
      </c>
      <c r="F151" s="140"/>
      <c r="G151" s="132">
        <f>G152</f>
        <v>25000</v>
      </c>
      <c r="H151" s="44">
        <f>H152</f>
        <v>25000</v>
      </c>
      <c r="I151" s="24">
        <f t="shared" si="2"/>
        <v>1</v>
      </c>
      <c r="J151" s="2"/>
    </row>
    <row r="152" spans="1:10" ht="32.25" customHeight="1" x14ac:dyDescent="0.25">
      <c r="A152" s="45" t="s">
        <v>0</v>
      </c>
      <c r="B152" s="46" t="s">
        <v>0</v>
      </c>
      <c r="C152" s="46"/>
      <c r="D152" s="47" t="s">
        <v>210</v>
      </c>
      <c r="E152" s="48" t="s">
        <v>211</v>
      </c>
      <c r="F152" s="48"/>
      <c r="G152" s="49">
        <v>25000</v>
      </c>
      <c r="H152" s="50">
        <v>25000</v>
      </c>
      <c r="I152" s="24">
        <f t="shared" si="2"/>
        <v>1</v>
      </c>
      <c r="J152" s="2"/>
    </row>
    <row r="153" spans="1:10" ht="48.75" customHeight="1" x14ac:dyDescent="0.25">
      <c r="A153" s="45"/>
      <c r="B153" s="103">
        <v>80149</v>
      </c>
      <c r="C153" s="111"/>
      <c r="D153" s="41"/>
      <c r="E153" s="65" t="s">
        <v>221</v>
      </c>
      <c r="F153" s="60"/>
      <c r="G153" s="43">
        <f>G154</f>
        <v>122600</v>
      </c>
      <c r="H153" s="44">
        <f>H154</f>
        <v>122600</v>
      </c>
      <c r="I153" s="24">
        <f t="shared" si="2"/>
        <v>1</v>
      </c>
      <c r="J153" s="2"/>
    </row>
    <row r="154" spans="1:10" ht="39.75" customHeight="1" x14ac:dyDescent="0.25">
      <c r="A154" s="45"/>
      <c r="B154" s="57"/>
      <c r="C154" s="46"/>
      <c r="D154" s="58" t="s">
        <v>210</v>
      </c>
      <c r="E154" s="48" t="s">
        <v>222</v>
      </c>
      <c r="F154" s="48"/>
      <c r="G154" s="49">
        <v>122600</v>
      </c>
      <c r="H154" s="50">
        <v>122600</v>
      </c>
      <c r="I154" s="24">
        <f t="shared" si="2"/>
        <v>1</v>
      </c>
      <c r="J154" s="2"/>
    </row>
    <row r="155" spans="1:10" ht="34.5" customHeight="1" x14ac:dyDescent="0.25">
      <c r="A155" s="45"/>
      <c r="B155" s="103">
        <v>80150</v>
      </c>
      <c r="C155" s="111"/>
      <c r="D155" s="210"/>
      <c r="E155" s="65" t="s">
        <v>104</v>
      </c>
      <c r="F155" s="66"/>
      <c r="G155" s="43">
        <f>G156</f>
        <v>220</v>
      </c>
      <c r="H155" s="44">
        <f>H156</f>
        <v>191</v>
      </c>
      <c r="I155" s="24">
        <f t="shared" si="2"/>
        <v>0.86818181818181817</v>
      </c>
      <c r="J155" s="2"/>
    </row>
    <row r="156" spans="1:10" ht="27" customHeight="1" x14ac:dyDescent="0.25">
      <c r="A156" s="45"/>
      <c r="B156" s="57"/>
      <c r="C156" s="46"/>
      <c r="D156" s="58" t="s">
        <v>116</v>
      </c>
      <c r="E156" s="48" t="s">
        <v>117</v>
      </c>
      <c r="F156" s="48"/>
      <c r="G156" s="49">
        <v>220</v>
      </c>
      <c r="H156" s="50">
        <v>191</v>
      </c>
      <c r="I156" s="24">
        <f t="shared" si="2"/>
        <v>0.86818181818181817</v>
      </c>
      <c r="J156" s="2"/>
    </row>
    <row r="157" spans="1:10" ht="30.75" customHeight="1" x14ac:dyDescent="0.25">
      <c r="A157" s="45"/>
      <c r="B157" s="211">
        <v>80153</v>
      </c>
      <c r="C157" s="41"/>
      <c r="D157" s="210"/>
      <c r="E157" s="65" t="s">
        <v>260</v>
      </c>
      <c r="F157" s="66"/>
      <c r="G157" s="43">
        <f>G158</f>
        <v>325299.90999999997</v>
      </c>
      <c r="H157" s="44">
        <f>H158</f>
        <v>321964.17</v>
      </c>
      <c r="I157" s="24">
        <f t="shared" si="2"/>
        <v>0.98974564733202663</v>
      </c>
      <c r="J157" s="2"/>
    </row>
    <row r="158" spans="1:10" ht="39" customHeight="1" x14ac:dyDescent="0.25">
      <c r="A158" s="45"/>
      <c r="B158" s="202"/>
      <c r="C158" s="138"/>
      <c r="D158" s="58" t="s">
        <v>118</v>
      </c>
      <c r="E158" s="59" t="s">
        <v>224</v>
      </c>
      <c r="F158" s="60"/>
      <c r="G158" s="97">
        <v>325299.90999999997</v>
      </c>
      <c r="H158" s="98">
        <v>321964.17</v>
      </c>
      <c r="I158" s="24">
        <f t="shared" si="2"/>
        <v>0.98974564733202663</v>
      </c>
      <c r="J158" s="2"/>
    </row>
    <row r="159" spans="1:10" ht="27" customHeight="1" x14ac:dyDescent="0.25">
      <c r="A159" s="51" t="s">
        <v>51</v>
      </c>
      <c r="B159" s="52" t="s">
        <v>0</v>
      </c>
      <c r="C159" s="52"/>
      <c r="D159" s="53" t="s">
        <v>0</v>
      </c>
      <c r="E159" s="54" t="s">
        <v>52</v>
      </c>
      <c r="F159" s="54"/>
      <c r="G159" s="55">
        <f>G160+G162+G164+G166+G169+G171+G173+G176+G179+G181+G183</f>
        <v>3857006.35</v>
      </c>
      <c r="H159" s="56">
        <f>H160+H164+H166+H169+H171+H173+H176+H179+H183+H162+H181</f>
        <v>3429055.2199999997</v>
      </c>
      <c r="I159" s="24">
        <f t="shared" si="2"/>
        <v>0.88904578028501291</v>
      </c>
      <c r="J159" s="2"/>
    </row>
    <row r="160" spans="1:10" ht="27" customHeight="1" x14ac:dyDescent="0.25">
      <c r="A160" s="39" t="s">
        <v>0</v>
      </c>
      <c r="B160" s="139" t="s">
        <v>53</v>
      </c>
      <c r="C160" s="139"/>
      <c r="D160" s="129" t="s">
        <v>0</v>
      </c>
      <c r="E160" s="140" t="s">
        <v>54</v>
      </c>
      <c r="F160" s="140"/>
      <c r="G160" s="132">
        <f>G161</f>
        <v>69600</v>
      </c>
      <c r="H160" s="132">
        <f>H161</f>
        <v>67224</v>
      </c>
      <c r="I160" s="24">
        <f t="shared" si="2"/>
        <v>0.9658620689655173</v>
      </c>
      <c r="J160" s="6"/>
    </row>
    <row r="161" spans="1:10" ht="27" customHeight="1" x14ac:dyDescent="0.25">
      <c r="A161" s="45" t="s">
        <v>0</v>
      </c>
      <c r="B161" s="143" t="s">
        <v>0</v>
      </c>
      <c r="C161" s="143"/>
      <c r="D161" s="47" t="s">
        <v>148</v>
      </c>
      <c r="E161" s="48" t="s">
        <v>149</v>
      </c>
      <c r="F161" s="48"/>
      <c r="G161" s="49">
        <v>69600</v>
      </c>
      <c r="H161" s="50">
        <v>67224</v>
      </c>
      <c r="I161" s="24">
        <f t="shared" si="2"/>
        <v>0.9658620689655173</v>
      </c>
      <c r="J161" s="2"/>
    </row>
    <row r="162" spans="1:10" ht="27" customHeight="1" x14ac:dyDescent="0.25">
      <c r="A162" s="39"/>
      <c r="B162" s="212">
        <v>85203</v>
      </c>
      <c r="C162" s="212"/>
      <c r="D162" s="64" t="s">
        <v>0</v>
      </c>
      <c r="E162" s="213" t="s">
        <v>223</v>
      </c>
      <c r="F162" s="213"/>
      <c r="G162" s="67">
        <f>G163</f>
        <v>394580</v>
      </c>
      <c r="H162" s="68">
        <f>H163</f>
        <v>300000</v>
      </c>
      <c r="I162" s="24">
        <f t="shared" si="2"/>
        <v>0.76030209336509702</v>
      </c>
      <c r="J162" s="2"/>
    </row>
    <row r="163" spans="1:10" ht="42.75" customHeight="1" x14ac:dyDescent="0.25">
      <c r="A163" s="39"/>
      <c r="B163" s="200"/>
      <c r="C163" s="152"/>
      <c r="D163" s="214" t="s">
        <v>118</v>
      </c>
      <c r="E163" s="215" t="s">
        <v>224</v>
      </c>
      <c r="F163" s="216"/>
      <c r="G163" s="217">
        <v>394580</v>
      </c>
      <c r="H163" s="98">
        <v>300000</v>
      </c>
      <c r="I163" s="24">
        <f t="shared" si="2"/>
        <v>0.76030209336509702</v>
      </c>
      <c r="J163" s="2"/>
    </row>
    <row r="164" spans="1:10" ht="42" customHeight="1" x14ac:dyDescent="0.25">
      <c r="A164" s="39" t="s">
        <v>0</v>
      </c>
      <c r="B164" s="173" t="s">
        <v>55</v>
      </c>
      <c r="C164" s="173"/>
      <c r="D164" s="129" t="s">
        <v>0</v>
      </c>
      <c r="E164" s="140" t="s">
        <v>56</v>
      </c>
      <c r="F164" s="140"/>
      <c r="G164" s="132">
        <f>G165</f>
        <v>36000</v>
      </c>
      <c r="H164" s="44">
        <f>H165</f>
        <v>35855.33</v>
      </c>
      <c r="I164" s="24">
        <f t="shared" si="2"/>
        <v>0.99598138888888899</v>
      </c>
      <c r="J164" s="2"/>
    </row>
    <row r="165" spans="1:10" ht="31.5" customHeight="1" x14ac:dyDescent="0.25">
      <c r="A165" s="45" t="s">
        <v>0</v>
      </c>
      <c r="B165" s="46" t="s">
        <v>0</v>
      </c>
      <c r="C165" s="46"/>
      <c r="D165" s="47" t="s">
        <v>210</v>
      </c>
      <c r="E165" s="48" t="s">
        <v>211</v>
      </c>
      <c r="F165" s="48"/>
      <c r="G165" s="49">
        <v>36000</v>
      </c>
      <c r="H165" s="50">
        <v>35855.33</v>
      </c>
      <c r="I165" s="24">
        <f t="shared" si="2"/>
        <v>0.99598138888888899</v>
      </c>
      <c r="J165" s="2"/>
    </row>
    <row r="166" spans="1:10" ht="27" customHeight="1" x14ac:dyDescent="0.25">
      <c r="A166" s="39" t="s">
        <v>0</v>
      </c>
      <c r="B166" s="139" t="s">
        <v>57</v>
      </c>
      <c r="C166" s="139"/>
      <c r="D166" s="129" t="s">
        <v>0</v>
      </c>
      <c r="E166" s="140" t="s">
        <v>58</v>
      </c>
      <c r="F166" s="140"/>
      <c r="G166" s="132">
        <f>G167+G168</f>
        <v>397000</v>
      </c>
      <c r="H166" s="44">
        <f>H167+H168</f>
        <v>369340.46</v>
      </c>
      <c r="I166" s="24">
        <f t="shared" si="2"/>
        <v>0.93032861460957184</v>
      </c>
      <c r="J166" s="2"/>
    </row>
    <row r="167" spans="1:10" ht="29.45" customHeight="1" x14ac:dyDescent="0.25">
      <c r="A167" s="45" t="s">
        <v>0</v>
      </c>
      <c r="B167" s="46" t="s">
        <v>0</v>
      </c>
      <c r="C167" s="46"/>
      <c r="D167" s="47" t="s">
        <v>148</v>
      </c>
      <c r="E167" s="48" t="s">
        <v>149</v>
      </c>
      <c r="F167" s="48"/>
      <c r="G167" s="49">
        <v>25000</v>
      </c>
      <c r="H167" s="50">
        <v>14792.57</v>
      </c>
      <c r="I167" s="24">
        <f t="shared" si="2"/>
        <v>0.59170279999999997</v>
      </c>
      <c r="J167" s="2"/>
    </row>
    <row r="168" spans="1:10" ht="34.5" customHeight="1" x14ac:dyDescent="0.25">
      <c r="A168" s="45" t="s">
        <v>0</v>
      </c>
      <c r="B168" s="46" t="s">
        <v>0</v>
      </c>
      <c r="C168" s="46"/>
      <c r="D168" s="47" t="s">
        <v>210</v>
      </c>
      <c r="E168" s="48" t="s">
        <v>211</v>
      </c>
      <c r="F168" s="48"/>
      <c r="G168" s="49">
        <v>372000</v>
      </c>
      <c r="H168" s="50">
        <v>354547.89</v>
      </c>
      <c r="I168" s="24">
        <f t="shared" si="2"/>
        <v>0.95308572580645168</v>
      </c>
      <c r="J168" s="2"/>
    </row>
    <row r="169" spans="1:10" ht="27" customHeight="1" x14ac:dyDescent="0.25">
      <c r="A169" s="39" t="s">
        <v>0</v>
      </c>
      <c r="B169" s="139" t="s">
        <v>59</v>
      </c>
      <c r="C169" s="139"/>
      <c r="D169" s="129" t="s">
        <v>0</v>
      </c>
      <c r="E169" s="140" t="s">
        <v>60</v>
      </c>
      <c r="F169" s="140"/>
      <c r="G169" s="132">
        <f>G170</f>
        <v>49.35</v>
      </c>
      <c r="H169" s="44">
        <f>H170</f>
        <v>48.36</v>
      </c>
      <c r="I169" s="24">
        <f t="shared" si="2"/>
        <v>0.97993920972644377</v>
      </c>
      <c r="J169" s="2"/>
    </row>
    <row r="170" spans="1:10" ht="36" customHeight="1" x14ac:dyDescent="0.25">
      <c r="A170" s="45" t="s">
        <v>0</v>
      </c>
      <c r="B170" s="46" t="s">
        <v>0</v>
      </c>
      <c r="C170" s="46"/>
      <c r="D170" s="47" t="s">
        <v>118</v>
      </c>
      <c r="E170" s="48" t="s">
        <v>119</v>
      </c>
      <c r="F170" s="48"/>
      <c r="G170" s="49">
        <v>49.35</v>
      </c>
      <c r="H170" s="50">
        <v>48.36</v>
      </c>
      <c r="I170" s="24">
        <f t="shared" si="2"/>
        <v>0.97993920972644377</v>
      </c>
      <c r="J170" s="2"/>
    </row>
    <row r="171" spans="1:10" ht="27" customHeight="1" x14ac:dyDescent="0.25">
      <c r="A171" s="39" t="s">
        <v>0</v>
      </c>
      <c r="B171" s="139" t="s">
        <v>61</v>
      </c>
      <c r="C171" s="139"/>
      <c r="D171" s="129" t="s">
        <v>0</v>
      </c>
      <c r="E171" s="140" t="s">
        <v>62</v>
      </c>
      <c r="F171" s="140"/>
      <c r="G171" s="132">
        <f>G172</f>
        <v>445000</v>
      </c>
      <c r="H171" s="44">
        <f>H172</f>
        <v>430589.25</v>
      </c>
      <c r="I171" s="24">
        <f t="shared" si="2"/>
        <v>0.96761629213483147</v>
      </c>
      <c r="J171" s="2"/>
    </row>
    <row r="172" spans="1:10" ht="35.25" customHeight="1" x14ac:dyDescent="0.25">
      <c r="A172" s="45" t="s">
        <v>0</v>
      </c>
      <c r="B172" s="46" t="s">
        <v>0</v>
      </c>
      <c r="C172" s="46"/>
      <c r="D172" s="47" t="s">
        <v>210</v>
      </c>
      <c r="E172" s="48" t="s">
        <v>211</v>
      </c>
      <c r="F172" s="48"/>
      <c r="G172" s="49">
        <v>445000</v>
      </c>
      <c r="H172" s="50">
        <v>430589.25</v>
      </c>
      <c r="I172" s="24">
        <f t="shared" si="2"/>
        <v>0.96761629213483147</v>
      </c>
      <c r="J172" s="2"/>
    </row>
    <row r="173" spans="1:10" ht="27" customHeight="1" x14ac:dyDescent="0.25">
      <c r="A173" s="39" t="s">
        <v>0</v>
      </c>
      <c r="B173" s="182" t="s">
        <v>63</v>
      </c>
      <c r="C173" s="182"/>
      <c r="D173" s="129" t="s">
        <v>0</v>
      </c>
      <c r="E173" s="140" t="s">
        <v>64</v>
      </c>
      <c r="F173" s="140"/>
      <c r="G173" s="132">
        <f>G174+G175</f>
        <v>152418</v>
      </c>
      <c r="H173" s="44">
        <f>H175+H174</f>
        <v>149155.50999999998</v>
      </c>
      <c r="I173" s="24">
        <f t="shared" si="2"/>
        <v>0.97859511343804528</v>
      </c>
      <c r="J173" s="2"/>
    </row>
    <row r="174" spans="1:10" ht="27" customHeight="1" x14ac:dyDescent="0.25">
      <c r="A174" s="39"/>
      <c r="B174" s="183"/>
      <c r="C174" s="183"/>
      <c r="D174" s="96" t="s">
        <v>116</v>
      </c>
      <c r="E174" s="59" t="s">
        <v>117</v>
      </c>
      <c r="F174" s="60"/>
      <c r="G174" s="97">
        <v>0</v>
      </c>
      <c r="H174" s="98">
        <v>50.86</v>
      </c>
      <c r="I174" s="24"/>
      <c r="J174" s="2"/>
    </row>
    <row r="175" spans="1:10" ht="34.5" customHeight="1" x14ac:dyDescent="0.25">
      <c r="A175" s="45" t="s">
        <v>0</v>
      </c>
      <c r="B175" s="46" t="s">
        <v>0</v>
      </c>
      <c r="C175" s="46"/>
      <c r="D175" s="47" t="s">
        <v>210</v>
      </c>
      <c r="E175" s="48" t="s">
        <v>211</v>
      </c>
      <c r="F175" s="48"/>
      <c r="G175" s="49">
        <v>152418</v>
      </c>
      <c r="H175" s="98">
        <v>149104.65</v>
      </c>
      <c r="I175" s="24">
        <f t="shared" si="2"/>
        <v>0.97826142581584852</v>
      </c>
      <c r="J175" s="2"/>
    </row>
    <row r="176" spans="1:10" ht="23.45" customHeight="1" x14ac:dyDescent="0.25">
      <c r="A176" s="39" t="s">
        <v>0</v>
      </c>
      <c r="B176" s="139" t="s">
        <v>65</v>
      </c>
      <c r="C176" s="139"/>
      <c r="D176" s="129" t="s">
        <v>0</v>
      </c>
      <c r="E176" s="140" t="s">
        <v>66</v>
      </c>
      <c r="F176" s="140"/>
      <c r="G176" s="132">
        <f>G177+G178</f>
        <v>145000</v>
      </c>
      <c r="H176" s="44">
        <f>H177+H178</f>
        <v>120031.3</v>
      </c>
      <c r="I176" s="24">
        <f t="shared" si="2"/>
        <v>0.82780206896551722</v>
      </c>
      <c r="J176" s="2"/>
    </row>
    <row r="177" spans="1:10" ht="27.6" customHeight="1" x14ac:dyDescent="0.25">
      <c r="A177" s="45" t="s">
        <v>0</v>
      </c>
      <c r="B177" s="143" t="s">
        <v>0</v>
      </c>
      <c r="C177" s="143"/>
      <c r="D177" s="47" t="s">
        <v>148</v>
      </c>
      <c r="E177" s="48" t="s">
        <v>149</v>
      </c>
      <c r="F177" s="48"/>
      <c r="G177" s="49">
        <v>145000</v>
      </c>
      <c r="H177" s="50">
        <v>117519.7</v>
      </c>
      <c r="I177" s="24">
        <f t="shared" si="2"/>
        <v>0.81048068965517239</v>
      </c>
      <c r="J177" s="2"/>
    </row>
    <row r="178" spans="1:10" ht="28.9" customHeight="1" x14ac:dyDescent="0.25">
      <c r="A178" s="39"/>
      <c r="B178" s="183"/>
      <c r="C178" s="183"/>
      <c r="D178" s="96" t="s">
        <v>116</v>
      </c>
      <c r="E178" s="48" t="s">
        <v>117</v>
      </c>
      <c r="F178" s="48"/>
      <c r="G178" s="97">
        <v>0</v>
      </c>
      <c r="H178" s="50">
        <v>2511.6</v>
      </c>
      <c r="I178" s="24"/>
      <c r="J178" s="2"/>
    </row>
    <row r="179" spans="1:10" ht="27" customHeight="1" x14ac:dyDescent="0.25">
      <c r="A179" s="39" t="s">
        <v>0</v>
      </c>
      <c r="B179" s="218" t="s">
        <v>67</v>
      </c>
      <c r="C179" s="218"/>
      <c r="D179" s="129" t="s">
        <v>0</v>
      </c>
      <c r="E179" s="140" t="s">
        <v>68</v>
      </c>
      <c r="F179" s="140"/>
      <c r="G179" s="132">
        <f>G180</f>
        <v>80000</v>
      </c>
      <c r="H179" s="44">
        <f>H180</f>
        <v>68659.070000000007</v>
      </c>
      <c r="I179" s="24">
        <f t="shared" si="2"/>
        <v>0.85823837500000011</v>
      </c>
      <c r="J179" s="2"/>
    </row>
    <row r="180" spans="1:10" ht="33" customHeight="1" x14ac:dyDescent="0.25">
      <c r="A180" s="45" t="s">
        <v>0</v>
      </c>
      <c r="B180" s="219" t="s">
        <v>0</v>
      </c>
      <c r="C180" s="219"/>
      <c r="D180" s="47" t="s">
        <v>210</v>
      </c>
      <c r="E180" s="48" t="s">
        <v>211</v>
      </c>
      <c r="F180" s="48"/>
      <c r="G180" s="49">
        <v>80000</v>
      </c>
      <c r="H180" s="50">
        <v>68659.070000000007</v>
      </c>
      <c r="I180" s="24">
        <f t="shared" si="2"/>
        <v>0.85823837500000011</v>
      </c>
      <c r="J180" s="2"/>
    </row>
    <row r="181" spans="1:10" ht="33.6" customHeight="1" x14ac:dyDescent="0.25">
      <c r="A181" s="39"/>
      <c r="B181" s="212">
        <v>85231</v>
      </c>
      <c r="C181" s="212"/>
      <c r="D181" s="64" t="s">
        <v>0</v>
      </c>
      <c r="E181" s="213" t="s">
        <v>113</v>
      </c>
      <c r="F181" s="213"/>
      <c r="G181" s="67">
        <f>G182</f>
        <v>265370</v>
      </c>
      <c r="H181" s="67">
        <f>H182</f>
        <v>241010</v>
      </c>
      <c r="I181" s="24">
        <f t="shared" si="2"/>
        <v>0.90820364020047484</v>
      </c>
      <c r="J181" s="2"/>
    </row>
    <row r="182" spans="1:10" ht="30.6" customHeight="1" x14ac:dyDescent="0.25">
      <c r="A182" s="39"/>
      <c r="B182" s="82"/>
      <c r="C182" s="201"/>
      <c r="D182" s="220" t="s">
        <v>262</v>
      </c>
      <c r="E182" s="215" t="s">
        <v>261</v>
      </c>
      <c r="F182" s="216"/>
      <c r="G182" s="217">
        <v>265370</v>
      </c>
      <c r="H182" s="98">
        <v>241010</v>
      </c>
      <c r="I182" s="24">
        <f t="shared" si="2"/>
        <v>0.90820364020047484</v>
      </c>
      <c r="J182" s="2"/>
    </row>
    <row r="183" spans="1:10" ht="29.45" customHeight="1" x14ac:dyDescent="0.25">
      <c r="A183" s="39" t="s">
        <v>0</v>
      </c>
      <c r="B183" s="199" t="s">
        <v>69</v>
      </c>
      <c r="C183" s="199"/>
      <c r="D183" s="174" t="s">
        <v>0</v>
      </c>
      <c r="E183" s="140" t="s">
        <v>10</v>
      </c>
      <c r="F183" s="140"/>
      <c r="G183" s="132">
        <f>G185+G184</f>
        <v>1871989</v>
      </c>
      <c r="H183" s="132">
        <f>H185+H184</f>
        <v>1647141.94</v>
      </c>
      <c r="I183" s="24">
        <f t="shared" si="2"/>
        <v>0.87988868524334274</v>
      </c>
      <c r="J183" s="2"/>
    </row>
    <row r="184" spans="1:10" ht="24" customHeight="1" x14ac:dyDescent="0.25">
      <c r="A184" s="39"/>
      <c r="B184" s="200"/>
      <c r="C184" s="221"/>
      <c r="D184" s="222" t="s">
        <v>116</v>
      </c>
      <c r="E184" s="72" t="s">
        <v>117</v>
      </c>
      <c r="F184" s="73"/>
      <c r="G184" s="74">
        <v>5050</v>
      </c>
      <c r="H184" s="75">
        <v>5050</v>
      </c>
      <c r="I184" s="24">
        <f t="shared" si="2"/>
        <v>1</v>
      </c>
      <c r="J184" s="2"/>
    </row>
    <row r="185" spans="1:10" ht="45" customHeight="1" x14ac:dyDescent="0.25">
      <c r="A185" s="39" t="s">
        <v>0</v>
      </c>
      <c r="B185" s="223" t="s">
        <v>0</v>
      </c>
      <c r="C185" s="223"/>
      <c r="D185" s="146">
        <v>2010</v>
      </c>
      <c r="E185" s="224" t="s">
        <v>245</v>
      </c>
      <c r="F185" s="224"/>
      <c r="G185" s="74">
        <v>1866939</v>
      </c>
      <c r="H185" s="225">
        <v>1642091.94</v>
      </c>
      <c r="I185" s="24">
        <f t="shared" si="2"/>
        <v>0.87956378864012164</v>
      </c>
      <c r="J185" s="2"/>
    </row>
    <row r="186" spans="1:10" ht="27" customHeight="1" x14ac:dyDescent="0.25">
      <c r="A186" s="226">
        <v>853</v>
      </c>
      <c r="B186" s="227"/>
      <c r="C186" s="228"/>
      <c r="D186" s="229"/>
      <c r="E186" s="230" t="s">
        <v>70</v>
      </c>
      <c r="F186" s="231"/>
      <c r="G186" s="232">
        <f>G187</f>
        <v>19549993.309999999</v>
      </c>
      <c r="H186" s="56">
        <f>H187</f>
        <v>18670974.289999999</v>
      </c>
      <c r="I186" s="24">
        <f t="shared" ref="I186:I239" si="3">H186/G186</f>
        <v>0.95503737489514262</v>
      </c>
      <c r="J186" s="2"/>
    </row>
    <row r="187" spans="1:10" ht="25.9" customHeight="1" x14ac:dyDescent="0.25">
      <c r="A187" s="39"/>
      <c r="B187" s="233">
        <v>85395</v>
      </c>
      <c r="C187" s="234"/>
      <c r="D187" s="149"/>
      <c r="E187" s="235" t="s">
        <v>10</v>
      </c>
      <c r="F187" s="235"/>
      <c r="G187" s="161">
        <f>G189+G190+G191+G192+G188</f>
        <v>19549993.309999999</v>
      </c>
      <c r="H187" s="161">
        <f>H189+H190+H191+H192+H188</f>
        <v>18670974.289999999</v>
      </c>
      <c r="I187" s="24">
        <f t="shared" si="3"/>
        <v>0.95503737489514262</v>
      </c>
      <c r="J187" s="2"/>
    </row>
    <row r="188" spans="1:10" ht="25.9" customHeight="1" x14ac:dyDescent="0.25">
      <c r="A188" s="61"/>
      <c r="B188" s="82"/>
      <c r="C188" s="236"/>
      <c r="D188" s="214" t="s">
        <v>143</v>
      </c>
      <c r="E188" s="215" t="s">
        <v>144</v>
      </c>
      <c r="F188" s="216"/>
      <c r="G188" s="237">
        <v>0</v>
      </c>
      <c r="H188" s="88">
        <v>16.38</v>
      </c>
      <c r="I188" s="24"/>
      <c r="J188" s="2"/>
    </row>
    <row r="189" spans="1:10" ht="27" customHeight="1" x14ac:dyDescent="0.25">
      <c r="A189" s="39"/>
      <c r="B189" s="177"/>
      <c r="C189" s="152"/>
      <c r="D189" s="238" t="s">
        <v>116</v>
      </c>
      <c r="E189" s="239" t="s">
        <v>117</v>
      </c>
      <c r="F189" s="239"/>
      <c r="G189" s="237">
        <v>450200</v>
      </c>
      <c r="H189" s="88">
        <v>384725.94</v>
      </c>
      <c r="I189" s="24">
        <f t="shared" si="3"/>
        <v>0.85456672589960014</v>
      </c>
      <c r="J189" s="2"/>
    </row>
    <row r="190" spans="1:10" ht="48.75" customHeight="1" x14ac:dyDescent="0.25">
      <c r="A190" s="39"/>
      <c r="B190" s="189"/>
      <c r="C190" s="201"/>
      <c r="D190" s="238" t="s">
        <v>127</v>
      </c>
      <c r="E190" s="192" t="s">
        <v>264</v>
      </c>
      <c r="F190" s="240"/>
      <c r="G190" s="237">
        <v>276660</v>
      </c>
      <c r="H190" s="88">
        <v>276660</v>
      </c>
      <c r="I190" s="24">
        <f t="shared" si="3"/>
        <v>1</v>
      </c>
      <c r="J190" s="2"/>
    </row>
    <row r="191" spans="1:10" ht="33" customHeight="1" x14ac:dyDescent="0.25">
      <c r="A191" s="39"/>
      <c r="B191" s="189"/>
      <c r="C191" s="201"/>
      <c r="D191" s="220" t="s">
        <v>265</v>
      </c>
      <c r="E191" s="241" t="s">
        <v>256</v>
      </c>
      <c r="F191" s="242"/>
      <c r="G191" s="243">
        <v>3816775.88</v>
      </c>
      <c r="H191" s="98">
        <v>3698680.79</v>
      </c>
      <c r="I191" s="24">
        <f t="shared" si="3"/>
        <v>0.96905894039552565</v>
      </c>
      <c r="J191" s="2"/>
    </row>
    <row r="192" spans="1:10" ht="45" customHeight="1" x14ac:dyDescent="0.25">
      <c r="A192" s="39"/>
      <c r="B192" s="189"/>
      <c r="C192" s="201"/>
      <c r="D192" s="220" t="s">
        <v>266</v>
      </c>
      <c r="E192" s="215" t="s">
        <v>263</v>
      </c>
      <c r="F192" s="216"/>
      <c r="G192" s="244">
        <v>15006357.43</v>
      </c>
      <c r="H192" s="98">
        <v>14310891.18</v>
      </c>
      <c r="I192" s="24">
        <f t="shared" si="3"/>
        <v>0.95365522557728388</v>
      </c>
      <c r="J192" s="2"/>
    </row>
    <row r="193" spans="1:10" ht="39.950000000000003" customHeight="1" x14ac:dyDescent="0.25">
      <c r="A193" s="51" t="s">
        <v>71</v>
      </c>
      <c r="B193" s="245" t="s">
        <v>0</v>
      </c>
      <c r="C193" s="245"/>
      <c r="D193" s="246" t="s">
        <v>0</v>
      </c>
      <c r="E193" s="247" t="s">
        <v>72</v>
      </c>
      <c r="F193" s="247"/>
      <c r="G193" s="248">
        <f>G194+G197</f>
        <v>332930</v>
      </c>
      <c r="H193" s="56">
        <f>H194+H197</f>
        <v>122895.74</v>
      </c>
      <c r="I193" s="24">
        <f t="shared" si="3"/>
        <v>0.369133871985102</v>
      </c>
      <c r="J193" s="2"/>
    </row>
    <row r="194" spans="1:10" ht="27" customHeight="1" x14ac:dyDescent="0.25">
      <c r="A194" s="39" t="s">
        <v>0</v>
      </c>
      <c r="B194" s="182" t="s">
        <v>73</v>
      </c>
      <c r="C194" s="182"/>
      <c r="D194" s="129" t="s">
        <v>0</v>
      </c>
      <c r="E194" s="140" t="s">
        <v>74</v>
      </c>
      <c r="F194" s="140"/>
      <c r="G194" s="132">
        <f>G195+G196</f>
        <v>332930</v>
      </c>
      <c r="H194" s="44">
        <f>H195+H196</f>
        <v>122274.74</v>
      </c>
      <c r="I194" s="24">
        <f t="shared" si="3"/>
        <v>0.36726861502417929</v>
      </c>
      <c r="J194" s="2"/>
    </row>
    <row r="195" spans="1:10" ht="36.75" customHeight="1" x14ac:dyDescent="0.25">
      <c r="A195" s="61"/>
      <c r="B195" s="183"/>
      <c r="C195" s="164"/>
      <c r="D195" s="47" t="s">
        <v>210</v>
      </c>
      <c r="E195" s="48" t="s">
        <v>211</v>
      </c>
      <c r="F195" s="48"/>
      <c r="G195" s="97">
        <v>319985</v>
      </c>
      <c r="H195" s="98">
        <v>109933.44</v>
      </c>
      <c r="I195" s="24">
        <f t="shared" si="3"/>
        <v>0.34355810428613842</v>
      </c>
      <c r="J195" s="5"/>
    </row>
    <row r="196" spans="1:10" ht="35.25" customHeight="1" x14ac:dyDescent="0.25">
      <c r="A196" s="61"/>
      <c r="B196" s="249"/>
      <c r="C196" s="190"/>
      <c r="D196" s="250">
        <v>2040</v>
      </c>
      <c r="E196" s="59" t="s">
        <v>267</v>
      </c>
      <c r="F196" s="60"/>
      <c r="G196" s="74">
        <v>12945</v>
      </c>
      <c r="H196" s="75">
        <v>12341.3</v>
      </c>
      <c r="I196" s="24">
        <f t="shared" si="3"/>
        <v>0.95336423329470832</v>
      </c>
      <c r="J196" s="5"/>
    </row>
    <row r="197" spans="1:10" ht="27" customHeight="1" x14ac:dyDescent="0.25">
      <c r="A197" s="61"/>
      <c r="B197" s="212">
        <v>85495</v>
      </c>
      <c r="C197" s="212"/>
      <c r="D197" s="64" t="s">
        <v>0</v>
      </c>
      <c r="E197" s="213" t="s">
        <v>225</v>
      </c>
      <c r="F197" s="213"/>
      <c r="G197" s="67">
        <f>G198</f>
        <v>0</v>
      </c>
      <c r="H197" s="68">
        <f>H198</f>
        <v>621</v>
      </c>
      <c r="I197" s="24"/>
      <c r="J197" s="5"/>
    </row>
    <row r="198" spans="1:10" ht="27" customHeight="1" x14ac:dyDescent="0.25">
      <c r="A198" s="61"/>
      <c r="B198" s="200"/>
      <c r="C198" s="152"/>
      <c r="D198" s="214" t="s">
        <v>226</v>
      </c>
      <c r="E198" s="215" t="s">
        <v>130</v>
      </c>
      <c r="F198" s="216"/>
      <c r="G198" s="217">
        <v>0</v>
      </c>
      <c r="H198" s="98">
        <v>621</v>
      </c>
      <c r="I198" s="24"/>
      <c r="J198" s="5"/>
    </row>
    <row r="199" spans="1:10" ht="27" customHeight="1" x14ac:dyDescent="0.25">
      <c r="A199" s="51" t="s">
        <v>75</v>
      </c>
      <c r="B199" s="245" t="s">
        <v>0</v>
      </c>
      <c r="C199" s="245"/>
      <c r="D199" s="53" t="s">
        <v>0</v>
      </c>
      <c r="E199" s="54" t="s">
        <v>76</v>
      </c>
      <c r="F199" s="54"/>
      <c r="G199" s="55">
        <f>G200+G202+G205+G208+G210</f>
        <v>28108696.18</v>
      </c>
      <c r="H199" s="55">
        <f>H200+H202+H205+H208+H210</f>
        <v>27823250.910000004</v>
      </c>
      <c r="I199" s="24">
        <f t="shared" si="3"/>
        <v>0.98984494804838741</v>
      </c>
      <c r="J199" s="2"/>
    </row>
    <row r="200" spans="1:10" ht="27" customHeight="1" x14ac:dyDescent="0.25">
      <c r="A200" s="39" t="s">
        <v>0</v>
      </c>
      <c r="B200" s="139" t="s">
        <v>77</v>
      </c>
      <c r="C200" s="139"/>
      <c r="D200" s="129" t="s">
        <v>0</v>
      </c>
      <c r="E200" s="140" t="s">
        <v>78</v>
      </c>
      <c r="F200" s="140"/>
      <c r="G200" s="132">
        <f>G201</f>
        <v>19012742</v>
      </c>
      <c r="H200" s="44">
        <f>H201</f>
        <v>18903125.91</v>
      </c>
      <c r="I200" s="24">
        <f t="shared" si="3"/>
        <v>0.99423459856553043</v>
      </c>
      <c r="J200" s="2"/>
    </row>
    <row r="201" spans="1:10" ht="65.25" customHeight="1" x14ac:dyDescent="0.25">
      <c r="A201" s="45" t="s">
        <v>0</v>
      </c>
      <c r="B201" s="46" t="s">
        <v>0</v>
      </c>
      <c r="C201" s="46"/>
      <c r="D201" s="47" t="s">
        <v>227</v>
      </c>
      <c r="E201" s="48" t="s">
        <v>228</v>
      </c>
      <c r="F201" s="48"/>
      <c r="G201" s="49">
        <v>19012742</v>
      </c>
      <c r="H201" s="50">
        <v>18903125.91</v>
      </c>
      <c r="I201" s="24">
        <f t="shared" si="3"/>
        <v>0.99423459856553043</v>
      </c>
      <c r="J201" s="2"/>
    </row>
    <row r="202" spans="1:10" ht="31.5" customHeight="1" x14ac:dyDescent="0.25">
      <c r="A202" s="39" t="s">
        <v>0</v>
      </c>
      <c r="B202" s="139" t="s">
        <v>79</v>
      </c>
      <c r="C202" s="139"/>
      <c r="D202" s="129" t="s">
        <v>0</v>
      </c>
      <c r="E202" s="140" t="s">
        <v>80</v>
      </c>
      <c r="F202" s="140"/>
      <c r="G202" s="132">
        <f>G203+G204</f>
        <v>8837996</v>
      </c>
      <c r="H202" s="44">
        <f>H203+H204</f>
        <v>8669637.8399999999</v>
      </c>
      <c r="I202" s="24">
        <f t="shared" si="3"/>
        <v>0.9809506408466353</v>
      </c>
      <c r="J202" s="2"/>
    </row>
    <row r="203" spans="1:10" ht="37.5" customHeight="1" x14ac:dyDescent="0.25">
      <c r="A203" s="45" t="s">
        <v>0</v>
      </c>
      <c r="B203" s="46" t="s">
        <v>0</v>
      </c>
      <c r="C203" s="46"/>
      <c r="D203" s="47" t="s">
        <v>118</v>
      </c>
      <c r="E203" s="48" t="s">
        <v>119</v>
      </c>
      <c r="F203" s="48"/>
      <c r="G203" s="49">
        <v>8717996</v>
      </c>
      <c r="H203" s="50">
        <v>8547905.4800000004</v>
      </c>
      <c r="I203" s="24">
        <f t="shared" si="3"/>
        <v>0.98048972263809253</v>
      </c>
      <c r="J203" s="2"/>
    </row>
    <row r="204" spans="1:10" ht="31.5" customHeight="1" x14ac:dyDescent="0.25">
      <c r="A204" s="45" t="s">
        <v>0</v>
      </c>
      <c r="B204" s="46" t="s">
        <v>0</v>
      </c>
      <c r="C204" s="46"/>
      <c r="D204" s="47" t="s">
        <v>229</v>
      </c>
      <c r="E204" s="48" t="s">
        <v>147</v>
      </c>
      <c r="F204" s="48"/>
      <c r="G204" s="49">
        <v>120000</v>
      </c>
      <c r="H204" s="50">
        <v>121732.36</v>
      </c>
      <c r="I204" s="24">
        <f t="shared" si="3"/>
        <v>1.0144363333333333</v>
      </c>
      <c r="J204" s="2"/>
    </row>
    <row r="205" spans="1:10" ht="27" customHeight="1" x14ac:dyDescent="0.25">
      <c r="A205" s="39" t="s">
        <v>0</v>
      </c>
      <c r="B205" s="139" t="s">
        <v>81</v>
      </c>
      <c r="C205" s="139"/>
      <c r="D205" s="129" t="s">
        <v>0</v>
      </c>
      <c r="E205" s="140" t="s">
        <v>82</v>
      </c>
      <c r="F205" s="140"/>
      <c r="G205" s="132">
        <f>G206+G207</f>
        <v>4919.18</v>
      </c>
      <c r="H205" s="44">
        <f>H206+H207</f>
        <v>4922.2800000000007</v>
      </c>
      <c r="I205" s="24">
        <f t="shared" si="3"/>
        <v>1.0006301863318683</v>
      </c>
      <c r="J205" s="2"/>
    </row>
    <row r="206" spans="1:10" ht="42" customHeight="1" x14ac:dyDescent="0.25">
      <c r="A206" s="45" t="s">
        <v>0</v>
      </c>
      <c r="B206" s="143" t="s">
        <v>0</v>
      </c>
      <c r="C206" s="143"/>
      <c r="D206" s="47" t="s">
        <v>118</v>
      </c>
      <c r="E206" s="48" t="s">
        <v>119</v>
      </c>
      <c r="F206" s="48"/>
      <c r="G206" s="49">
        <v>4914.18</v>
      </c>
      <c r="H206" s="50">
        <v>4914.18</v>
      </c>
      <c r="I206" s="24">
        <f t="shared" si="3"/>
        <v>1</v>
      </c>
      <c r="J206" s="2"/>
    </row>
    <row r="207" spans="1:10" ht="42" customHeight="1" x14ac:dyDescent="0.25">
      <c r="A207" s="39"/>
      <c r="B207" s="164"/>
      <c r="C207" s="164"/>
      <c r="D207" s="251">
        <v>2360</v>
      </c>
      <c r="E207" s="252" t="s">
        <v>147</v>
      </c>
      <c r="F207" s="252"/>
      <c r="G207" s="49">
        <v>5</v>
      </c>
      <c r="H207" s="50">
        <v>8.1</v>
      </c>
      <c r="I207" s="24">
        <f t="shared" si="3"/>
        <v>1.6199999999999999</v>
      </c>
      <c r="J207" s="2"/>
    </row>
    <row r="208" spans="1:10" ht="27" customHeight="1" x14ac:dyDescent="0.25">
      <c r="A208" s="39" t="s">
        <v>0</v>
      </c>
      <c r="B208" s="173" t="s">
        <v>83</v>
      </c>
      <c r="C208" s="173"/>
      <c r="D208" s="174" t="s">
        <v>0</v>
      </c>
      <c r="E208" s="175" t="s">
        <v>84</v>
      </c>
      <c r="F208" s="175"/>
      <c r="G208" s="132">
        <f>G209</f>
        <v>91339</v>
      </c>
      <c r="H208" s="44">
        <f>H209</f>
        <v>90326.6</v>
      </c>
      <c r="I208" s="24">
        <f t="shared" si="3"/>
        <v>0.98891601615958136</v>
      </c>
      <c r="J208" s="2"/>
    </row>
    <row r="209" spans="1:10" ht="47.25" customHeight="1" x14ac:dyDescent="0.25">
      <c r="A209" s="45" t="s">
        <v>0</v>
      </c>
      <c r="B209" s="46" t="s">
        <v>0</v>
      </c>
      <c r="C209" s="46"/>
      <c r="D209" s="47" t="s">
        <v>118</v>
      </c>
      <c r="E209" s="48" t="s">
        <v>119</v>
      </c>
      <c r="F209" s="48"/>
      <c r="G209" s="49">
        <v>91339</v>
      </c>
      <c r="H209" s="50">
        <v>90326.6</v>
      </c>
      <c r="I209" s="24">
        <f t="shared" si="3"/>
        <v>0.98891601615958136</v>
      </c>
      <c r="J209" s="2"/>
    </row>
    <row r="210" spans="1:10" ht="27" customHeight="1" x14ac:dyDescent="0.25">
      <c r="A210" s="45"/>
      <c r="B210" s="212">
        <v>85595</v>
      </c>
      <c r="C210" s="212"/>
      <c r="D210" s="64" t="s">
        <v>0</v>
      </c>
      <c r="E210" s="213" t="s">
        <v>10</v>
      </c>
      <c r="F210" s="213"/>
      <c r="G210" s="67">
        <f>G211</f>
        <v>161700</v>
      </c>
      <c r="H210" s="67">
        <f>H211</f>
        <v>155238.28</v>
      </c>
      <c r="I210" s="24">
        <f t="shared" si="3"/>
        <v>0.96003883735312301</v>
      </c>
      <c r="J210" s="2"/>
    </row>
    <row r="211" spans="1:10" ht="37.5" customHeight="1" x14ac:dyDescent="0.25">
      <c r="A211" s="45"/>
      <c r="B211" s="253"/>
      <c r="C211" s="221"/>
      <c r="D211" s="254">
        <v>2100</v>
      </c>
      <c r="E211" s="215" t="s">
        <v>256</v>
      </c>
      <c r="F211" s="216"/>
      <c r="G211" s="217">
        <v>161700</v>
      </c>
      <c r="H211" s="75">
        <v>155238.28</v>
      </c>
      <c r="I211" s="24">
        <f t="shared" si="3"/>
        <v>0.96003883735312301</v>
      </c>
      <c r="J211" s="2"/>
    </row>
    <row r="212" spans="1:10" ht="27" customHeight="1" x14ac:dyDescent="0.25">
      <c r="A212" s="141" t="s">
        <v>85</v>
      </c>
      <c r="B212" s="198" t="s">
        <v>0</v>
      </c>
      <c r="C212" s="198"/>
      <c r="D212" s="255" t="s">
        <v>0</v>
      </c>
      <c r="E212" s="256" t="s">
        <v>86</v>
      </c>
      <c r="F212" s="256"/>
      <c r="G212" s="257">
        <f>G215+G225+G228+G233+G220+G213+G230+G223</f>
        <v>12166516.800000001</v>
      </c>
      <c r="H212" s="258">
        <f>H215+H225+H228+H233+H213+H220+H230+H223</f>
        <v>12156897.140000001</v>
      </c>
      <c r="I212" s="24">
        <f t="shared" si="3"/>
        <v>0.99920933327441752</v>
      </c>
      <c r="J212" s="2"/>
    </row>
    <row r="213" spans="1:10" ht="27.6" customHeight="1" x14ac:dyDescent="0.25">
      <c r="A213" s="61"/>
      <c r="B213" s="233">
        <v>90001</v>
      </c>
      <c r="C213" s="234"/>
      <c r="D213" s="259"/>
      <c r="E213" s="159" t="s">
        <v>87</v>
      </c>
      <c r="F213" s="260"/>
      <c r="G213" s="44">
        <f>G214</f>
        <v>0</v>
      </c>
      <c r="H213" s="44">
        <f>H214</f>
        <v>77.78</v>
      </c>
      <c r="I213" s="24"/>
      <c r="J213" s="2"/>
    </row>
    <row r="214" spans="1:10" ht="27.6" customHeight="1" x14ac:dyDescent="0.25">
      <c r="A214" s="261"/>
      <c r="B214" s="253"/>
      <c r="C214" s="178"/>
      <c r="D214" s="262" t="s">
        <v>116</v>
      </c>
      <c r="E214" s="263" t="s">
        <v>230</v>
      </c>
      <c r="F214" s="263"/>
      <c r="G214" s="87">
        <v>0</v>
      </c>
      <c r="H214" s="98">
        <v>77.78</v>
      </c>
      <c r="I214" s="24"/>
      <c r="J214" s="2"/>
    </row>
    <row r="215" spans="1:10" ht="27" customHeight="1" x14ac:dyDescent="0.25">
      <c r="A215" s="39" t="s">
        <v>0</v>
      </c>
      <c r="B215" s="173" t="s">
        <v>88</v>
      </c>
      <c r="C215" s="173"/>
      <c r="D215" s="174" t="s">
        <v>0</v>
      </c>
      <c r="E215" s="175" t="s">
        <v>89</v>
      </c>
      <c r="F215" s="175"/>
      <c r="G215" s="176">
        <f>G216+G217+G218+G219</f>
        <v>11568737.130000001</v>
      </c>
      <c r="H215" s="176">
        <f>H216+H217+H218+H219</f>
        <v>11559643.500000002</v>
      </c>
      <c r="I215" s="24">
        <f t="shared" si="3"/>
        <v>0.99921394790997387</v>
      </c>
      <c r="J215" s="2"/>
    </row>
    <row r="216" spans="1:10" ht="30" customHeight="1" x14ac:dyDescent="0.25">
      <c r="A216" s="45" t="s">
        <v>0</v>
      </c>
      <c r="B216" s="46" t="s">
        <v>0</v>
      </c>
      <c r="C216" s="46"/>
      <c r="D216" s="47" t="s">
        <v>194</v>
      </c>
      <c r="E216" s="48" t="s">
        <v>195</v>
      </c>
      <c r="F216" s="48"/>
      <c r="G216" s="49">
        <v>11520000</v>
      </c>
      <c r="H216" s="50">
        <v>11487603.27</v>
      </c>
      <c r="I216" s="24">
        <f t="shared" si="3"/>
        <v>0.99718778385416662</v>
      </c>
      <c r="J216" s="2"/>
    </row>
    <row r="217" spans="1:10" ht="25.9" customHeight="1" x14ac:dyDescent="0.25">
      <c r="A217" s="45" t="s">
        <v>0</v>
      </c>
      <c r="B217" s="46" t="s">
        <v>0</v>
      </c>
      <c r="C217" s="46"/>
      <c r="D217" s="47" t="s">
        <v>178</v>
      </c>
      <c r="E217" s="48" t="s">
        <v>179</v>
      </c>
      <c r="F217" s="48"/>
      <c r="G217" s="49">
        <v>27000</v>
      </c>
      <c r="H217" s="50">
        <v>40493.379999999997</v>
      </c>
      <c r="I217" s="24">
        <f t="shared" si="3"/>
        <v>1.4997548148148148</v>
      </c>
      <c r="J217" s="2"/>
    </row>
    <row r="218" spans="1:10" ht="24.6" customHeight="1" x14ac:dyDescent="0.25">
      <c r="A218" s="45" t="s">
        <v>0</v>
      </c>
      <c r="B218" s="143" t="s">
        <v>0</v>
      </c>
      <c r="C218" s="143"/>
      <c r="D218" s="203" t="s">
        <v>164</v>
      </c>
      <c r="E218" s="59" t="s">
        <v>165</v>
      </c>
      <c r="F218" s="60"/>
      <c r="G218" s="49">
        <v>17200</v>
      </c>
      <c r="H218" s="50">
        <v>27009.72</v>
      </c>
      <c r="I218" s="24">
        <f t="shared" si="3"/>
        <v>1.5703325581395349</v>
      </c>
      <c r="J218" s="2"/>
    </row>
    <row r="219" spans="1:10" ht="27" customHeight="1" x14ac:dyDescent="0.25">
      <c r="A219" s="39"/>
      <c r="B219" s="177"/>
      <c r="C219" s="152"/>
      <c r="D219" s="264" t="s">
        <v>145</v>
      </c>
      <c r="E219" s="48" t="s">
        <v>146</v>
      </c>
      <c r="F219" s="48"/>
      <c r="G219" s="49">
        <v>4537.13</v>
      </c>
      <c r="H219" s="50">
        <v>4537.13</v>
      </c>
      <c r="I219" s="24">
        <f t="shared" si="3"/>
        <v>1</v>
      </c>
      <c r="J219" s="2"/>
    </row>
    <row r="220" spans="1:10" ht="27" customHeight="1" x14ac:dyDescent="0.25">
      <c r="A220" s="39"/>
      <c r="B220" s="265">
        <v>90003</v>
      </c>
      <c r="C220" s="265"/>
      <c r="D220" s="158"/>
      <c r="E220" s="266" t="s">
        <v>231</v>
      </c>
      <c r="F220" s="267"/>
      <c r="G220" s="43">
        <f>G221</f>
        <v>0</v>
      </c>
      <c r="H220" s="44">
        <f>H221+H222</f>
        <v>1500</v>
      </c>
      <c r="I220" s="24"/>
      <c r="J220" s="2"/>
    </row>
    <row r="221" spans="1:10" ht="27" customHeight="1" x14ac:dyDescent="0.25">
      <c r="A221" s="39"/>
      <c r="B221" s="164"/>
      <c r="C221" s="164"/>
      <c r="D221" s="153" t="s">
        <v>232</v>
      </c>
      <c r="E221" s="215" t="s">
        <v>233</v>
      </c>
      <c r="F221" s="216"/>
      <c r="G221" s="268">
        <v>0</v>
      </c>
      <c r="H221" s="98">
        <v>500</v>
      </c>
      <c r="I221" s="24"/>
      <c r="J221" s="2"/>
    </row>
    <row r="222" spans="1:10" ht="27" customHeight="1" x14ac:dyDescent="0.25">
      <c r="A222" s="39"/>
      <c r="B222" s="189"/>
      <c r="C222" s="201"/>
      <c r="D222" s="153" t="s">
        <v>116</v>
      </c>
      <c r="E222" s="215" t="s">
        <v>150</v>
      </c>
      <c r="F222" s="216"/>
      <c r="G222" s="268">
        <v>0</v>
      </c>
      <c r="H222" s="98">
        <v>1000</v>
      </c>
      <c r="I222" s="24"/>
      <c r="J222" s="2"/>
    </row>
    <row r="223" spans="1:10" ht="27" customHeight="1" x14ac:dyDescent="0.25">
      <c r="A223" s="39"/>
      <c r="B223" s="269">
        <v>90004</v>
      </c>
      <c r="C223" s="234"/>
      <c r="D223" s="158"/>
      <c r="E223" s="159" t="s">
        <v>268</v>
      </c>
      <c r="F223" s="260"/>
      <c r="G223" s="270">
        <f>G224</f>
        <v>15600</v>
      </c>
      <c r="H223" s="44">
        <f>H224</f>
        <v>15600</v>
      </c>
      <c r="I223" s="24">
        <f t="shared" si="3"/>
        <v>1</v>
      </c>
      <c r="J223" s="2"/>
    </row>
    <row r="224" spans="1:10" ht="27" customHeight="1" x14ac:dyDescent="0.25">
      <c r="A224" s="39"/>
      <c r="B224" s="177"/>
      <c r="C224" s="152"/>
      <c r="D224" s="153" t="s">
        <v>156</v>
      </c>
      <c r="E224" s="215" t="s">
        <v>157</v>
      </c>
      <c r="F224" s="216"/>
      <c r="G224" s="268">
        <v>15600</v>
      </c>
      <c r="H224" s="98">
        <v>15600</v>
      </c>
      <c r="I224" s="24">
        <f t="shared" si="3"/>
        <v>1</v>
      </c>
      <c r="J224" s="2"/>
    </row>
    <row r="225" spans="1:10" ht="27" customHeight="1" x14ac:dyDescent="0.25">
      <c r="A225" s="39" t="s">
        <v>0</v>
      </c>
      <c r="B225" s="271" t="s">
        <v>106</v>
      </c>
      <c r="C225" s="271"/>
      <c r="D225" s="272"/>
      <c r="E225" s="273" t="s">
        <v>107</v>
      </c>
      <c r="F225" s="273"/>
      <c r="G225" s="274">
        <f>G227+G226</f>
        <v>35067.67</v>
      </c>
      <c r="H225" s="44">
        <f>H227+H226</f>
        <v>35067.67</v>
      </c>
      <c r="I225" s="24">
        <f t="shared" si="3"/>
        <v>1</v>
      </c>
      <c r="J225" s="2"/>
    </row>
    <row r="226" spans="1:10" ht="27" customHeight="1" x14ac:dyDescent="0.25">
      <c r="A226" s="39"/>
      <c r="B226" s="275"/>
      <c r="C226" s="276"/>
      <c r="D226" s="277" t="s">
        <v>116</v>
      </c>
      <c r="E226" s="278" t="s">
        <v>269</v>
      </c>
      <c r="F226" s="279"/>
      <c r="G226" s="280">
        <v>6250</v>
      </c>
      <c r="H226" s="280">
        <v>6250</v>
      </c>
      <c r="I226" s="24">
        <f t="shared" si="3"/>
        <v>1</v>
      </c>
      <c r="J226" s="2"/>
    </row>
    <row r="227" spans="1:10" ht="46.5" customHeight="1" x14ac:dyDescent="0.25">
      <c r="A227" s="39"/>
      <c r="B227" s="177"/>
      <c r="C227" s="152"/>
      <c r="D227" s="281">
        <v>2460</v>
      </c>
      <c r="E227" s="59" t="s">
        <v>234</v>
      </c>
      <c r="F227" s="60"/>
      <c r="G227" s="49">
        <v>28817.67</v>
      </c>
      <c r="H227" s="50">
        <v>28817.67</v>
      </c>
      <c r="I227" s="24">
        <f t="shared" si="3"/>
        <v>1</v>
      </c>
      <c r="J227" s="2"/>
    </row>
    <row r="228" spans="1:10" ht="27" customHeight="1" x14ac:dyDescent="0.25">
      <c r="A228" s="39" t="s">
        <v>0</v>
      </c>
      <c r="B228" s="173" t="s">
        <v>235</v>
      </c>
      <c r="C228" s="173"/>
      <c r="D228" s="129" t="s">
        <v>0</v>
      </c>
      <c r="E228" s="140" t="s">
        <v>236</v>
      </c>
      <c r="F228" s="140"/>
      <c r="G228" s="132">
        <f>G229</f>
        <v>36000</v>
      </c>
      <c r="H228" s="44">
        <f>H229</f>
        <v>33646.19</v>
      </c>
      <c r="I228" s="24">
        <f t="shared" si="3"/>
        <v>0.93461638888888898</v>
      </c>
      <c r="J228" s="2"/>
    </row>
    <row r="229" spans="1:10" ht="27" customHeight="1" x14ac:dyDescent="0.25">
      <c r="A229" s="45" t="s">
        <v>0</v>
      </c>
      <c r="B229" s="99" t="s">
        <v>0</v>
      </c>
      <c r="C229" s="100"/>
      <c r="D229" s="47" t="s">
        <v>120</v>
      </c>
      <c r="E229" s="48" t="s">
        <v>121</v>
      </c>
      <c r="F229" s="48"/>
      <c r="G229" s="49">
        <v>36000</v>
      </c>
      <c r="H229" s="50">
        <v>33646.19</v>
      </c>
      <c r="I229" s="24">
        <f t="shared" si="3"/>
        <v>0.93461638888888898</v>
      </c>
      <c r="J229" s="2"/>
    </row>
    <row r="230" spans="1:10" ht="27" customHeight="1" x14ac:dyDescent="0.25">
      <c r="A230" s="39"/>
      <c r="B230" s="271">
        <v>90026</v>
      </c>
      <c r="C230" s="271"/>
      <c r="D230" s="129" t="s">
        <v>0</v>
      </c>
      <c r="E230" s="140" t="s">
        <v>237</v>
      </c>
      <c r="F230" s="140"/>
      <c r="G230" s="132">
        <f>G231+G232</f>
        <v>33660.15</v>
      </c>
      <c r="H230" s="44">
        <f>H231+H232</f>
        <v>33910.15</v>
      </c>
      <c r="I230" s="24">
        <f t="shared" si="3"/>
        <v>1.0074271802116153</v>
      </c>
      <c r="J230" s="2"/>
    </row>
    <row r="231" spans="1:10" ht="27" customHeight="1" x14ac:dyDescent="0.25">
      <c r="A231" s="39"/>
      <c r="B231" s="164" t="s">
        <v>0</v>
      </c>
      <c r="C231" s="164"/>
      <c r="D231" s="58" t="s">
        <v>156</v>
      </c>
      <c r="E231" s="48" t="s">
        <v>157</v>
      </c>
      <c r="F231" s="48"/>
      <c r="G231" s="49">
        <v>11164.15</v>
      </c>
      <c r="H231" s="50">
        <v>11414.15</v>
      </c>
      <c r="I231" s="24">
        <f t="shared" si="3"/>
        <v>1.0223931065060932</v>
      </c>
      <c r="J231" s="2"/>
    </row>
    <row r="232" spans="1:10" ht="33.75" customHeight="1" x14ac:dyDescent="0.25">
      <c r="A232" s="39"/>
      <c r="B232" s="177"/>
      <c r="C232" s="152"/>
      <c r="D232" s="282" t="s">
        <v>270</v>
      </c>
      <c r="E232" s="59" t="s">
        <v>234</v>
      </c>
      <c r="F232" s="60"/>
      <c r="G232" s="49">
        <v>22496</v>
      </c>
      <c r="H232" s="50">
        <v>22496</v>
      </c>
      <c r="I232" s="24">
        <f t="shared" si="3"/>
        <v>1</v>
      </c>
      <c r="J232" s="2"/>
    </row>
    <row r="233" spans="1:10" ht="25.9" customHeight="1" x14ac:dyDescent="0.25">
      <c r="A233" s="39" t="s">
        <v>0</v>
      </c>
      <c r="B233" s="283" t="s">
        <v>90</v>
      </c>
      <c r="C233" s="283"/>
      <c r="D233" s="129" t="s">
        <v>0</v>
      </c>
      <c r="E233" s="140" t="s">
        <v>10</v>
      </c>
      <c r="F233" s="140"/>
      <c r="G233" s="132">
        <f>G234</f>
        <v>477451.85</v>
      </c>
      <c r="H233" s="44">
        <f>H234</f>
        <v>477451.85</v>
      </c>
      <c r="I233" s="24">
        <f t="shared" si="3"/>
        <v>1</v>
      </c>
      <c r="J233" s="2"/>
    </row>
    <row r="234" spans="1:10" ht="48.75" customHeight="1" x14ac:dyDescent="0.25">
      <c r="A234" s="45" t="s">
        <v>0</v>
      </c>
      <c r="B234" s="102" t="s">
        <v>0</v>
      </c>
      <c r="C234" s="102"/>
      <c r="D234" s="47" t="s">
        <v>238</v>
      </c>
      <c r="E234" s="48" t="s">
        <v>239</v>
      </c>
      <c r="F234" s="48"/>
      <c r="G234" s="49">
        <v>477451.85</v>
      </c>
      <c r="H234" s="50">
        <v>477451.85</v>
      </c>
      <c r="I234" s="24">
        <f t="shared" si="3"/>
        <v>1</v>
      </c>
      <c r="J234" s="2"/>
    </row>
    <row r="235" spans="1:10" ht="27" customHeight="1" x14ac:dyDescent="0.25">
      <c r="A235" s="51" t="s">
        <v>91</v>
      </c>
      <c r="B235" s="52" t="s">
        <v>0</v>
      </c>
      <c r="C235" s="52"/>
      <c r="D235" s="53" t="s">
        <v>0</v>
      </c>
      <c r="E235" s="54" t="s">
        <v>92</v>
      </c>
      <c r="F235" s="54"/>
      <c r="G235" s="284">
        <f>G236</f>
        <v>61639.9</v>
      </c>
      <c r="H235" s="56">
        <f>H236</f>
        <v>57261.74</v>
      </c>
      <c r="I235" s="24">
        <f t="shared" si="3"/>
        <v>0.92897198081113042</v>
      </c>
      <c r="J235" s="2"/>
    </row>
    <row r="236" spans="1:10" ht="27" customHeight="1" x14ac:dyDescent="0.25">
      <c r="A236" s="39" t="s">
        <v>0</v>
      </c>
      <c r="B236" s="285" t="s">
        <v>93</v>
      </c>
      <c r="C236" s="286"/>
      <c r="D236" s="129" t="s">
        <v>0</v>
      </c>
      <c r="E236" s="130" t="s">
        <v>94</v>
      </c>
      <c r="F236" s="131"/>
      <c r="G236" s="132">
        <f>G239+G240+G238</f>
        <v>61639.9</v>
      </c>
      <c r="H236" s="44">
        <f>H239+H240+H238+H237</f>
        <v>57261.74</v>
      </c>
      <c r="I236" s="24">
        <f t="shared" si="3"/>
        <v>0.92897198081113042</v>
      </c>
      <c r="J236" s="2"/>
    </row>
    <row r="237" spans="1:10" ht="27" customHeight="1" x14ac:dyDescent="0.25">
      <c r="A237" s="39"/>
      <c r="B237" s="82"/>
      <c r="C237" s="83"/>
      <c r="D237" s="287" t="s">
        <v>156</v>
      </c>
      <c r="E237" s="72" t="s">
        <v>157</v>
      </c>
      <c r="F237" s="73"/>
      <c r="G237" s="97">
        <v>0</v>
      </c>
      <c r="H237" s="98">
        <v>295.2</v>
      </c>
      <c r="I237" s="24"/>
      <c r="J237" s="2"/>
    </row>
    <row r="238" spans="1:10" ht="27" customHeight="1" x14ac:dyDescent="0.25">
      <c r="A238" s="39"/>
      <c r="B238" s="200"/>
      <c r="C238" s="221"/>
      <c r="D238" s="96" t="s">
        <v>232</v>
      </c>
      <c r="E238" s="72" t="s">
        <v>233</v>
      </c>
      <c r="F238" s="73"/>
      <c r="G238" s="97">
        <v>1684.9</v>
      </c>
      <c r="H238" s="98">
        <v>1684.9</v>
      </c>
      <c r="I238" s="24">
        <f t="shared" si="3"/>
        <v>1</v>
      </c>
      <c r="J238" s="2"/>
    </row>
    <row r="239" spans="1:10" ht="36.75" customHeight="1" x14ac:dyDescent="0.25">
      <c r="A239" s="45" t="s">
        <v>0</v>
      </c>
      <c r="B239" s="102" t="s">
        <v>0</v>
      </c>
      <c r="C239" s="102"/>
      <c r="D239" s="47" t="s">
        <v>122</v>
      </c>
      <c r="E239" s="48" t="s">
        <v>123</v>
      </c>
      <c r="F239" s="48"/>
      <c r="G239" s="49">
        <v>55000</v>
      </c>
      <c r="H239" s="50">
        <v>50326.64</v>
      </c>
      <c r="I239" s="24">
        <f t="shared" si="3"/>
        <v>0.91502981818181817</v>
      </c>
      <c r="J239" s="2"/>
    </row>
    <row r="240" spans="1:10" ht="27" customHeight="1" x14ac:dyDescent="0.25">
      <c r="A240" s="45"/>
      <c r="B240" s="288"/>
      <c r="C240" s="143"/>
      <c r="D240" s="289" t="s">
        <v>116</v>
      </c>
      <c r="E240" s="224" t="s">
        <v>117</v>
      </c>
      <c r="F240" s="224"/>
      <c r="G240" s="290">
        <v>4955</v>
      </c>
      <c r="H240" s="225">
        <v>4955</v>
      </c>
      <c r="I240" s="24">
        <f t="shared" ref="I240:I253" si="4">H240/G240</f>
        <v>1</v>
      </c>
      <c r="J240" s="2"/>
    </row>
    <row r="241" spans="1:11" ht="27" customHeight="1" x14ac:dyDescent="0.25">
      <c r="A241" s="291" t="s">
        <v>95</v>
      </c>
      <c r="B241" s="292" t="s">
        <v>0</v>
      </c>
      <c r="C241" s="292"/>
      <c r="D241" s="293" t="s">
        <v>0</v>
      </c>
      <c r="E241" s="294" t="s">
        <v>96</v>
      </c>
      <c r="F241" s="294"/>
      <c r="G241" s="295">
        <f>G242+G246</f>
        <v>2530932.59</v>
      </c>
      <c r="H241" s="56">
        <f>H242+H246</f>
        <v>2407259.65</v>
      </c>
      <c r="I241" s="24">
        <f t="shared" si="4"/>
        <v>0.9511354271193766</v>
      </c>
      <c r="J241" s="2"/>
    </row>
    <row r="242" spans="1:11" ht="27" customHeight="1" x14ac:dyDescent="0.25">
      <c r="A242" s="296"/>
      <c r="B242" s="182">
        <v>92601</v>
      </c>
      <c r="C242" s="182"/>
      <c r="D242" s="129" t="s">
        <v>0</v>
      </c>
      <c r="E242" s="140" t="s">
        <v>240</v>
      </c>
      <c r="F242" s="140"/>
      <c r="G242" s="132">
        <f>G243+G244+G245</f>
        <v>2131321.59</v>
      </c>
      <c r="H242" s="44">
        <f>H243+H244+H245</f>
        <v>2010443.59</v>
      </c>
      <c r="I242" s="24">
        <f t="shared" si="4"/>
        <v>0.94328495494666309</v>
      </c>
      <c r="J242" s="2"/>
    </row>
    <row r="243" spans="1:11" ht="28.9" customHeight="1" x14ac:dyDescent="0.25">
      <c r="A243" s="297"/>
      <c r="B243" s="183"/>
      <c r="C243" s="183"/>
      <c r="D243" s="96" t="s">
        <v>116</v>
      </c>
      <c r="E243" s="72" t="s">
        <v>117</v>
      </c>
      <c r="F243" s="73"/>
      <c r="G243" s="97">
        <v>10443.59</v>
      </c>
      <c r="H243" s="98">
        <v>10443.59</v>
      </c>
      <c r="I243" s="24">
        <f t="shared" si="4"/>
        <v>1</v>
      </c>
      <c r="J243" s="2"/>
    </row>
    <row r="244" spans="1:11" ht="33.75" customHeight="1" x14ac:dyDescent="0.25">
      <c r="A244" s="297"/>
      <c r="B244" s="183"/>
      <c r="C244" s="183"/>
      <c r="D244" s="96" t="s">
        <v>127</v>
      </c>
      <c r="E244" s="298" t="s">
        <v>241</v>
      </c>
      <c r="F244" s="299"/>
      <c r="G244" s="97">
        <v>120878</v>
      </c>
      <c r="H244" s="98">
        <v>0</v>
      </c>
      <c r="I244" s="300">
        <f t="shared" si="4"/>
        <v>0</v>
      </c>
      <c r="J244" s="2"/>
    </row>
    <row r="245" spans="1:11" ht="30.6" customHeight="1" x14ac:dyDescent="0.25">
      <c r="A245" s="297"/>
      <c r="B245" s="183"/>
      <c r="C245" s="183"/>
      <c r="D245" s="96" t="s">
        <v>242</v>
      </c>
      <c r="E245" s="298" t="s">
        <v>243</v>
      </c>
      <c r="F245" s="299"/>
      <c r="G245" s="97">
        <v>2000000</v>
      </c>
      <c r="H245" s="98">
        <v>2000000</v>
      </c>
      <c r="I245" s="24">
        <f t="shared" si="4"/>
        <v>1</v>
      </c>
      <c r="J245" s="2"/>
    </row>
    <row r="246" spans="1:11" ht="30" customHeight="1" x14ac:dyDescent="0.25">
      <c r="A246" s="301" t="s">
        <v>0</v>
      </c>
      <c r="B246" s="302" t="s">
        <v>97</v>
      </c>
      <c r="C246" s="173"/>
      <c r="D246" s="129" t="s">
        <v>0</v>
      </c>
      <c r="E246" s="140" t="s">
        <v>98</v>
      </c>
      <c r="F246" s="140"/>
      <c r="G246" s="132">
        <f>G247+G248+G249+G251+G252+G250</f>
        <v>399611</v>
      </c>
      <c r="H246" s="44">
        <f>H247+H248+H249+H251+H252+H250</f>
        <v>396816.06</v>
      </c>
      <c r="I246" s="24">
        <f t="shared" si="4"/>
        <v>0.99300584818736215</v>
      </c>
      <c r="J246" s="2"/>
    </row>
    <row r="247" spans="1:11" ht="39.75" customHeight="1" x14ac:dyDescent="0.25">
      <c r="A247" s="301"/>
      <c r="B247" s="46" t="s">
        <v>0</v>
      </c>
      <c r="C247" s="46"/>
      <c r="D247" s="47" t="s">
        <v>122</v>
      </c>
      <c r="E247" s="48" t="s">
        <v>123</v>
      </c>
      <c r="F247" s="48"/>
      <c r="G247" s="49">
        <v>110000</v>
      </c>
      <c r="H247" s="50">
        <v>113239.57</v>
      </c>
      <c r="I247" s="24">
        <f t="shared" si="4"/>
        <v>1.0294506363636364</v>
      </c>
      <c r="J247" s="2"/>
    </row>
    <row r="248" spans="1:11" ht="25.15" customHeight="1" x14ac:dyDescent="0.25">
      <c r="A248" s="301"/>
      <c r="B248" s="143" t="s">
        <v>0</v>
      </c>
      <c r="C248" s="143"/>
      <c r="D248" s="203" t="s">
        <v>148</v>
      </c>
      <c r="E248" s="224" t="s">
        <v>149</v>
      </c>
      <c r="F248" s="224"/>
      <c r="G248" s="290">
        <v>285000</v>
      </c>
      <c r="H248" s="225">
        <v>278952.23</v>
      </c>
      <c r="I248" s="24">
        <f t="shared" si="4"/>
        <v>0.97877975438596487</v>
      </c>
      <c r="J248" s="2"/>
    </row>
    <row r="249" spans="1:11" ht="24.6" customHeight="1" x14ac:dyDescent="0.25">
      <c r="A249" s="301"/>
      <c r="B249" s="303"/>
      <c r="C249" s="152"/>
      <c r="D249" s="153" t="s">
        <v>143</v>
      </c>
      <c r="E249" s="48" t="s">
        <v>144</v>
      </c>
      <c r="F249" s="48"/>
      <c r="G249" s="167">
        <v>130</v>
      </c>
      <c r="H249" s="50">
        <v>136.11000000000001</v>
      </c>
      <c r="I249" s="24">
        <f t="shared" si="4"/>
        <v>1.0470000000000002</v>
      </c>
      <c r="J249" s="2"/>
    </row>
    <row r="250" spans="1:11" ht="25.15" customHeight="1" x14ac:dyDescent="0.25">
      <c r="A250" s="301"/>
      <c r="B250" s="177"/>
      <c r="C250" s="152"/>
      <c r="D250" s="264" t="s">
        <v>145</v>
      </c>
      <c r="E250" s="48" t="s">
        <v>146</v>
      </c>
      <c r="F250" s="48"/>
      <c r="G250" s="167">
        <v>253</v>
      </c>
      <c r="H250" s="50">
        <v>252.15</v>
      </c>
      <c r="I250" s="24">
        <f t="shared" si="4"/>
        <v>0.99664031620553362</v>
      </c>
      <c r="J250" s="2"/>
    </row>
    <row r="251" spans="1:11" ht="27" customHeight="1" x14ac:dyDescent="0.25">
      <c r="A251" s="301"/>
      <c r="B251" s="303"/>
      <c r="C251" s="152"/>
      <c r="D251" s="153" t="s">
        <v>116</v>
      </c>
      <c r="E251" s="48" t="s">
        <v>117</v>
      </c>
      <c r="F251" s="48"/>
      <c r="G251" s="167">
        <v>430</v>
      </c>
      <c r="H251" s="50">
        <v>438</v>
      </c>
      <c r="I251" s="24">
        <f t="shared" si="4"/>
        <v>1.0186046511627906</v>
      </c>
      <c r="J251" s="2"/>
    </row>
    <row r="252" spans="1:11" ht="27" customHeight="1" x14ac:dyDescent="0.25">
      <c r="A252" s="304"/>
      <c r="B252" s="303"/>
      <c r="C252" s="152"/>
      <c r="D252" s="153" t="s">
        <v>226</v>
      </c>
      <c r="E252" s="59" t="s">
        <v>130</v>
      </c>
      <c r="F252" s="60"/>
      <c r="G252" s="167">
        <v>3798</v>
      </c>
      <c r="H252" s="50">
        <v>3798</v>
      </c>
      <c r="I252" s="24">
        <f t="shared" si="4"/>
        <v>1</v>
      </c>
      <c r="J252" s="2"/>
    </row>
    <row r="253" spans="1:11" ht="27" customHeight="1" thickBot="1" x14ac:dyDescent="0.3">
      <c r="A253" s="305" t="s">
        <v>244</v>
      </c>
      <c r="B253" s="306"/>
      <c r="C253" s="306"/>
      <c r="D253" s="306"/>
      <c r="E253" s="306"/>
      <c r="F253" s="306"/>
      <c r="G253" s="307">
        <f>G8+G13+G18+G33+G38+G53+G65+G82+G118+G127+G159+G186+G193+G199+G212+G235+G241+G71+G68+G50</f>
        <v>198344906.75000006</v>
      </c>
      <c r="H253" s="308">
        <f>H8+H13+H18+H33+H38+H53+H65+H82+H118+H127+H159+H193+H199+H212+H235+H241+H186+H71+H68+H50</f>
        <v>197455954.47000006</v>
      </c>
      <c r="I253" s="309">
        <f t="shared" si="4"/>
        <v>0.99551814919492509</v>
      </c>
      <c r="J253" s="2"/>
    </row>
    <row r="254" spans="1:11" ht="27" customHeight="1" x14ac:dyDescent="0.25"/>
    <row r="255" spans="1:11" ht="25.9" customHeight="1" x14ac:dyDescent="0.25"/>
    <row r="256" spans="1:11" ht="28.15" customHeight="1" x14ac:dyDescent="0.25">
      <c r="G256" s="8"/>
      <c r="H256" s="8"/>
      <c r="K256" s="7"/>
    </row>
    <row r="257" ht="24.6" customHeight="1" x14ac:dyDescent="0.25"/>
    <row r="258" ht="27" customHeight="1" x14ac:dyDescent="0.25"/>
    <row r="259" ht="27" customHeight="1" x14ac:dyDescent="0.25"/>
    <row r="260" ht="27" customHeight="1" x14ac:dyDescent="0.25"/>
    <row r="261" ht="27" customHeight="1" x14ac:dyDescent="0.25"/>
    <row r="262" ht="27" customHeight="1" x14ac:dyDescent="0.25"/>
    <row r="263" ht="27" customHeight="1" x14ac:dyDescent="0.25"/>
    <row r="264" ht="27" customHeight="1" x14ac:dyDescent="0.25"/>
    <row r="265" ht="27" customHeight="1" x14ac:dyDescent="0.25"/>
    <row r="266" ht="27" customHeight="1" x14ac:dyDescent="0.25"/>
    <row r="267" ht="27" customHeight="1" x14ac:dyDescent="0.25"/>
    <row r="268" ht="27" customHeight="1" x14ac:dyDescent="0.25"/>
    <row r="269" ht="27" customHeight="1" x14ac:dyDescent="0.25"/>
    <row r="270" ht="27" customHeight="1" x14ac:dyDescent="0.25"/>
    <row r="271" ht="27" customHeight="1" x14ac:dyDescent="0.25"/>
    <row r="272" ht="27" customHeight="1" x14ac:dyDescent="0.25"/>
    <row r="273" ht="27" customHeight="1" x14ac:dyDescent="0.25"/>
    <row r="274" ht="27" customHeight="1" x14ac:dyDescent="0.25"/>
    <row r="275" ht="27" customHeight="1" x14ac:dyDescent="0.25"/>
    <row r="276" ht="27" customHeight="1" x14ac:dyDescent="0.25"/>
    <row r="277" ht="27" customHeight="1" x14ac:dyDescent="0.25"/>
    <row r="278" ht="27" customHeight="1" x14ac:dyDescent="0.25"/>
    <row r="279" ht="27" customHeight="1" x14ac:dyDescent="0.25"/>
    <row r="280" ht="27" customHeight="1" x14ac:dyDescent="0.25"/>
    <row r="281" ht="27" customHeight="1" x14ac:dyDescent="0.25"/>
    <row r="282" ht="27" customHeight="1" x14ac:dyDescent="0.25"/>
    <row r="283" ht="24.6" customHeight="1" x14ac:dyDescent="0.25"/>
    <row r="284" ht="24.6" customHeight="1" x14ac:dyDescent="0.25"/>
    <row r="285" ht="27" customHeight="1" x14ac:dyDescent="0.25"/>
    <row r="286" ht="27" customHeight="1" x14ac:dyDescent="0.25"/>
    <row r="287" ht="27" customHeight="1" x14ac:dyDescent="0.25"/>
    <row r="288" ht="27" customHeight="1" x14ac:dyDescent="0.25"/>
    <row r="289" ht="27" customHeight="1" x14ac:dyDescent="0.25"/>
    <row r="290" ht="39" customHeight="1" x14ac:dyDescent="0.25"/>
    <row r="291" ht="27" customHeight="1" x14ac:dyDescent="0.25"/>
    <row r="292" ht="27" customHeight="1" x14ac:dyDescent="0.25"/>
    <row r="293" ht="27" customHeight="1" x14ac:dyDescent="0.25"/>
    <row r="294" ht="27" customHeight="1" x14ac:dyDescent="0.25"/>
    <row r="295" ht="27" customHeight="1" x14ac:dyDescent="0.25"/>
    <row r="296" ht="27" customHeight="1" x14ac:dyDescent="0.25"/>
    <row r="297" ht="27" customHeight="1" x14ac:dyDescent="0.25"/>
    <row r="298" ht="27" customHeight="1" x14ac:dyDescent="0.25"/>
    <row r="299" ht="27" customHeight="1" x14ac:dyDescent="0.25"/>
    <row r="300" ht="27" customHeight="1" x14ac:dyDescent="0.25"/>
    <row r="301" ht="27" customHeight="1" x14ac:dyDescent="0.25"/>
    <row r="302" ht="27" customHeight="1" x14ac:dyDescent="0.25"/>
    <row r="303" ht="27" customHeight="1" x14ac:dyDescent="0.25"/>
    <row r="304" ht="27" customHeight="1" x14ac:dyDescent="0.25"/>
    <row r="305" ht="27" customHeight="1" x14ac:dyDescent="0.25"/>
    <row r="306" ht="27" customHeight="1" x14ac:dyDescent="0.25"/>
    <row r="307" ht="24.6" customHeight="1" x14ac:dyDescent="0.25"/>
    <row r="308" ht="27" customHeight="1" x14ac:dyDescent="0.25"/>
    <row r="309" ht="26.45" customHeight="1" x14ac:dyDescent="0.25"/>
    <row r="310" ht="29.45" customHeight="1" x14ac:dyDescent="0.25"/>
    <row r="311" ht="27" customHeight="1" x14ac:dyDescent="0.25"/>
    <row r="312" ht="27" customHeight="1" x14ac:dyDescent="0.25"/>
    <row r="313" ht="27" customHeight="1" x14ac:dyDescent="0.25"/>
    <row r="314" ht="27" customHeight="1" x14ac:dyDescent="0.25"/>
    <row r="315" ht="27.6" customHeight="1" x14ac:dyDescent="0.25"/>
    <row r="316" ht="27" customHeight="1" x14ac:dyDescent="0.25"/>
    <row r="317" ht="27" customHeight="1" x14ac:dyDescent="0.25"/>
    <row r="318" ht="27" customHeight="1" x14ac:dyDescent="0.25"/>
    <row r="319" ht="27" customHeight="1" x14ac:dyDescent="0.25"/>
    <row r="320" ht="27" customHeight="1" x14ac:dyDescent="0.25"/>
    <row r="321" ht="27" customHeight="1" x14ac:dyDescent="0.25"/>
    <row r="322" ht="27" customHeight="1" x14ac:dyDescent="0.25"/>
    <row r="323" ht="39.950000000000003" customHeight="1" x14ac:dyDescent="0.25"/>
    <row r="324" ht="27" customHeight="1" x14ac:dyDescent="0.25"/>
    <row r="325" ht="27" customHeight="1" x14ac:dyDescent="0.25"/>
    <row r="326" ht="27" customHeight="1" x14ac:dyDescent="0.25"/>
    <row r="327" ht="27" customHeight="1" x14ac:dyDescent="0.25"/>
    <row r="328" ht="27" customHeight="1" x14ac:dyDescent="0.25"/>
    <row r="329" ht="27" customHeight="1" x14ac:dyDescent="0.25"/>
    <row r="330" ht="27" customHeight="1" x14ac:dyDescent="0.25"/>
    <row r="331" ht="27" customHeight="1" x14ac:dyDescent="0.25"/>
    <row r="332" ht="27" customHeight="1" x14ac:dyDescent="0.25"/>
    <row r="333" ht="27" customHeight="1" x14ac:dyDescent="0.25"/>
    <row r="334" ht="27" customHeight="1" x14ac:dyDescent="0.25"/>
    <row r="335" ht="27" customHeight="1" x14ac:dyDescent="0.25"/>
    <row r="336" ht="27" customHeight="1" x14ac:dyDescent="0.25"/>
    <row r="337" ht="26.45" customHeight="1" x14ac:dyDescent="0.25"/>
    <row r="338" ht="27" customHeight="1" x14ac:dyDescent="0.25"/>
    <row r="339" ht="30" customHeight="1" x14ac:dyDescent="0.25"/>
    <row r="340" ht="27" customHeight="1" x14ac:dyDescent="0.25"/>
    <row r="341" ht="27" customHeight="1" x14ac:dyDescent="0.25"/>
    <row r="342" ht="27" customHeight="1" x14ac:dyDescent="0.25"/>
    <row r="343" ht="27" customHeight="1" x14ac:dyDescent="0.25"/>
    <row r="344" ht="27" customHeight="1" x14ac:dyDescent="0.25"/>
    <row r="345" ht="27" customHeight="1" x14ac:dyDescent="0.25"/>
    <row r="346" ht="27" customHeight="1" x14ac:dyDescent="0.25"/>
    <row r="347" ht="27" customHeight="1" x14ac:dyDescent="0.25"/>
    <row r="348" ht="27" customHeight="1" x14ac:dyDescent="0.25"/>
    <row r="349" ht="27" customHeight="1" x14ac:dyDescent="0.25"/>
    <row r="350" ht="25.15" customHeight="1" x14ac:dyDescent="0.25"/>
    <row r="351" ht="25.15" customHeight="1" x14ac:dyDescent="0.25"/>
    <row r="352" ht="24.6" customHeight="1" x14ac:dyDescent="0.25"/>
    <row r="353" ht="24" customHeight="1" x14ac:dyDescent="0.25"/>
    <row r="354" ht="27" customHeight="1" x14ac:dyDescent="0.25"/>
    <row r="355" ht="27" customHeight="1" x14ac:dyDescent="0.25"/>
    <row r="356" ht="27" customHeight="1" x14ac:dyDescent="0.25"/>
    <row r="357" ht="27" customHeight="1" x14ac:dyDescent="0.25"/>
    <row r="358" ht="27" customHeight="1" x14ac:dyDescent="0.25"/>
    <row r="359" ht="27" customHeight="1" x14ac:dyDescent="0.25"/>
    <row r="360" ht="27" customHeight="1" x14ac:dyDescent="0.25"/>
    <row r="361" ht="27" customHeight="1" x14ac:dyDescent="0.25"/>
    <row r="362" ht="27" customHeight="1" x14ac:dyDescent="0.25"/>
    <row r="363" ht="27" customHeight="1" x14ac:dyDescent="0.25"/>
    <row r="364" ht="25.9" customHeight="1" x14ac:dyDescent="0.25"/>
    <row r="365" ht="27" customHeight="1" x14ac:dyDescent="0.25"/>
    <row r="366" ht="27" customHeight="1" x14ac:dyDescent="0.25"/>
    <row r="367" ht="27" customHeight="1" x14ac:dyDescent="0.25"/>
    <row r="368" ht="27" customHeight="1" x14ac:dyDescent="0.25"/>
    <row r="369" ht="27" customHeight="1" x14ac:dyDescent="0.25"/>
    <row r="370" ht="25.9" customHeight="1" x14ac:dyDescent="0.25"/>
    <row r="371" ht="25.15" customHeight="1" x14ac:dyDescent="0.25"/>
    <row r="372" ht="24.6" customHeight="1" x14ac:dyDescent="0.25"/>
    <row r="373" ht="24" customHeight="1" x14ac:dyDescent="0.25"/>
    <row r="374" ht="39.950000000000003" customHeight="1" x14ac:dyDescent="0.25"/>
    <row r="375" ht="27" customHeight="1" x14ac:dyDescent="0.25"/>
    <row r="376" ht="39.950000000000003" customHeight="1" x14ac:dyDescent="0.25"/>
    <row r="377" ht="24.6" customHeight="1" x14ac:dyDescent="0.25"/>
    <row r="378" ht="27" customHeight="1" x14ac:dyDescent="0.25"/>
    <row r="379" ht="27" customHeight="1" x14ac:dyDescent="0.25"/>
    <row r="380" ht="27" customHeight="1" x14ac:dyDescent="0.25"/>
    <row r="381" ht="27" customHeight="1" x14ac:dyDescent="0.25"/>
    <row r="382" ht="27" customHeight="1" x14ac:dyDescent="0.25"/>
    <row r="383" ht="27" customHeight="1" x14ac:dyDescent="0.25"/>
    <row r="384" ht="24" customHeight="1" x14ac:dyDescent="0.25"/>
    <row r="385" ht="24" customHeight="1" x14ac:dyDescent="0.25"/>
    <row r="386" ht="24" customHeight="1" x14ac:dyDescent="0.25"/>
    <row r="387" ht="22.15" customHeight="1" x14ac:dyDescent="0.25"/>
    <row r="388" ht="27" customHeight="1" x14ac:dyDescent="0.25"/>
    <row r="389" ht="28.9" customHeight="1" x14ac:dyDescent="0.25"/>
    <row r="390" ht="27" customHeight="1" x14ac:dyDescent="0.25"/>
    <row r="391" ht="27" customHeight="1" x14ac:dyDescent="0.25"/>
    <row r="392" ht="27" customHeight="1" x14ac:dyDescent="0.25"/>
    <row r="393" ht="26.45" customHeight="1" x14ac:dyDescent="0.25"/>
    <row r="394" ht="21" customHeight="1" x14ac:dyDescent="0.25"/>
    <row r="395" ht="23.45" customHeight="1" x14ac:dyDescent="0.25"/>
    <row r="396" ht="23.45" customHeight="1" x14ac:dyDescent="0.25"/>
    <row r="397" ht="23.45" customHeight="1" x14ac:dyDescent="0.25"/>
    <row r="398" ht="22.15" customHeight="1" x14ac:dyDescent="0.25"/>
    <row r="399" ht="26.45" customHeight="1" x14ac:dyDescent="0.25"/>
    <row r="400" ht="26.45" customHeight="1" x14ac:dyDescent="0.25"/>
    <row r="401" spans="1:1" ht="26.45" customHeight="1" x14ac:dyDescent="0.25"/>
    <row r="402" spans="1:1" ht="21.6" customHeight="1" x14ac:dyDescent="0.25"/>
    <row r="403" spans="1:1" ht="27" customHeight="1" x14ac:dyDescent="0.25"/>
    <row r="404" spans="1:1" ht="27" customHeight="1" x14ac:dyDescent="0.25">
      <c r="A404" s="1"/>
    </row>
    <row r="405" spans="1:1" ht="22.9" customHeight="1" x14ac:dyDescent="0.25"/>
    <row r="406" spans="1:1" ht="19.899999999999999" customHeight="1" x14ac:dyDescent="0.25"/>
    <row r="407" spans="1:1" ht="22.9" customHeight="1" x14ac:dyDescent="0.25"/>
    <row r="408" spans="1:1" ht="23.45" customHeight="1" x14ac:dyDescent="0.25"/>
    <row r="409" spans="1:1" ht="27" customHeight="1" x14ac:dyDescent="0.25"/>
    <row r="410" spans="1:1" ht="21.75" customHeight="1" x14ac:dyDescent="0.25"/>
    <row r="411" spans="1:1" ht="21.75" customHeight="1" x14ac:dyDescent="0.25"/>
    <row r="412" spans="1:1" ht="27" customHeight="1" x14ac:dyDescent="0.25"/>
    <row r="413" spans="1:1" ht="27" customHeight="1" x14ac:dyDescent="0.25"/>
    <row r="414" spans="1:1" ht="27" customHeight="1" x14ac:dyDescent="0.25"/>
    <row r="415" spans="1:1" ht="24.6" customHeight="1" x14ac:dyDescent="0.25"/>
    <row r="416" spans="1:1" ht="27" customHeight="1" x14ac:dyDescent="0.25"/>
    <row r="417" ht="26.45" customHeight="1" x14ac:dyDescent="0.25"/>
    <row r="418" ht="27" customHeight="1" x14ac:dyDescent="0.25"/>
    <row r="419" ht="27" customHeight="1" x14ac:dyDescent="0.25"/>
    <row r="420" ht="21.6" customHeight="1" x14ac:dyDescent="0.25"/>
    <row r="421" ht="40.5" customHeight="1" x14ac:dyDescent="0.25"/>
    <row r="422" ht="27" customHeight="1" x14ac:dyDescent="0.25"/>
    <row r="423" ht="27" customHeight="1" x14ac:dyDescent="0.25"/>
    <row r="424" ht="27" customHeight="1" x14ac:dyDescent="0.25"/>
    <row r="425" ht="27" customHeight="1" x14ac:dyDescent="0.25"/>
    <row r="426" ht="27" customHeight="1" x14ac:dyDescent="0.25"/>
    <row r="427" ht="27" customHeight="1" x14ac:dyDescent="0.25"/>
    <row r="428" ht="27" customHeight="1" x14ac:dyDescent="0.25"/>
    <row r="429" ht="27" customHeight="1" x14ac:dyDescent="0.25"/>
    <row r="430" ht="27" customHeight="1" x14ac:dyDescent="0.25"/>
    <row r="431" ht="27" customHeight="1" x14ac:dyDescent="0.25"/>
    <row r="432" ht="27" customHeight="1" x14ac:dyDescent="0.25"/>
    <row r="433" ht="35.450000000000003" customHeight="1" x14ac:dyDescent="0.25"/>
    <row r="434" ht="27" customHeight="1" x14ac:dyDescent="0.25"/>
    <row r="435" ht="27" customHeight="1" x14ac:dyDescent="0.25"/>
    <row r="436" ht="27" customHeight="1" x14ac:dyDescent="0.25"/>
    <row r="437" ht="27" customHeight="1" x14ac:dyDescent="0.25"/>
    <row r="438" ht="27" customHeight="1" x14ac:dyDescent="0.25"/>
    <row r="439" ht="27" customHeight="1" x14ac:dyDescent="0.25"/>
    <row r="440" ht="27" customHeight="1" x14ac:dyDescent="0.25"/>
    <row r="441" ht="27" customHeight="1" x14ac:dyDescent="0.25"/>
    <row r="442" ht="27" customHeight="1" x14ac:dyDescent="0.25"/>
    <row r="443" ht="23.45" customHeight="1" x14ac:dyDescent="0.25"/>
    <row r="444" ht="27" customHeight="1" x14ac:dyDescent="0.25"/>
    <row r="445" ht="23.45" customHeight="1" x14ac:dyDescent="0.25"/>
    <row r="446" ht="27" customHeight="1" x14ac:dyDescent="0.25"/>
    <row r="447" ht="27" customHeight="1" x14ac:dyDescent="0.25"/>
    <row r="448" ht="27" customHeight="1" x14ac:dyDescent="0.25"/>
    <row r="449" ht="27" customHeight="1" x14ac:dyDescent="0.25"/>
    <row r="450" ht="27" customHeight="1" x14ac:dyDescent="0.25"/>
    <row r="451" ht="27" customHeight="1" x14ac:dyDescent="0.25"/>
    <row r="452" ht="27" customHeight="1" x14ac:dyDescent="0.25"/>
    <row r="453" ht="27" customHeight="1" x14ac:dyDescent="0.25"/>
    <row r="454" ht="27" customHeight="1" x14ac:dyDescent="0.25"/>
    <row r="455" ht="27" customHeight="1" x14ac:dyDescent="0.25"/>
    <row r="456" ht="27" customHeight="1" x14ac:dyDescent="0.25"/>
    <row r="457" ht="27.6" customHeight="1" x14ac:dyDescent="0.25"/>
    <row r="458" ht="27" customHeight="1" x14ac:dyDescent="0.25"/>
    <row r="459" ht="27" customHeight="1" x14ac:dyDescent="0.25"/>
    <row r="460" ht="24" customHeight="1" x14ac:dyDescent="0.25"/>
    <row r="461" ht="27" customHeight="1" x14ac:dyDescent="0.25"/>
    <row r="462" ht="25.9" customHeight="1" x14ac:dyDescent="0.25"/>
    <row r="463" ht="27" customHeight="1" x14ac:dyDescent="0.25"/>
    <row r="464" ht="27" customHeight="1" x14ac:dyDescent="0.25"/>
    <row r="465" ht="27" customHeight="1" x14ac:dyDescent="0.25"/>
    <row r="466" ht="27" customHeight="1" x14ac:dyDescent="0.25"/>
    <row r="467" ht="27" customHeight="1" x14ac:dyDescent="0.25"/>
    <row r="468" ht="27" customHeight="1" x14ac:dyDescent="0.25"/>
    <row r="469" ht="27" customHeight="1" x14ac:dyDescent="0.25"/>
    <row r="470" ht="27" customHeight="1" x14ac:dyDescent="0.25"/>
    <row r="471" ht="27" customHeight="1" x14ac:dyDescent="0.25"/>
    <row r="472" ht="27" customHeight="1" x14ac:dyDescent="0.25"/>
    <row r="473" ht="27" customHeight="1" x14ac:dyDescent="0.25"/>
    <row r="474" ht="39.950000000000003" customHeight="1" x14ac:dyDescent="0.25"/>
    <row r="475" ht="28.5" customHeight="1" x14ac:dyDescent="0.25"/>
    <row r="476" ht="27" customHeight="1" x14ac:dyDescent="0.25"/>
    <row r="477" ht="26.45" customHeight="1" x14ac:dyDescent="0.25"/>
    <row r="478" ht="27" customHeight="1" x14ac:dyDescent="0.25"/>
    <row r="479" ht="27" customHeight="1" x14ac:dyDescent="0.25"/>
    <row r="480" ht="27" customHeight="1" x14ac:dyDescent="0.25"/>
    <row r="481" ht="24" customHeight="1" x14ac:dyDescent="0.25"/>
    <row r="482" ht="27" customHeight="1" x14ac:dyDescent="0.25"/>
    <row r="483" ht="30.6" customHeight="1" x14ac:dyDescent="0.25"/>
    <row r="484" ht="28.15" customHeight="1" x14ac:dyDescent="0.25"/>
    <row r="485" ht="30.6" customHeight="1" x14ac:dyDescent="0.25"/>
    <row r="486" ht="28.15" customHeight="1" x14ac:dyDescent="0.25"/>
    <row r="487" ht="27" customHeight="1" x14ac:dyDescent="0.25"/>
    <row r="488" ht="27" customHeight="1" x14ac:dyDescent="0.25"/>
    <row r="489" ht="27" customHeight="1" x14ac:dyDescent="0.25"/>
    <row r="490" ht="27" customHeight="1" x14ac:dyDescent="0.25"/>
    <row r="491" ht="27" customHeight="1" x14ac:dyDescent="0.25"/>
    <row r="492" ht="27" customHeight="1" x14ac:dyDescent="0.25"/>
    <row r="493" ht="27" customHeight="1" x14ac:dyDescent="0.25"/>
    <row r="494" ht="27" customHeight="1" x14ac:dyDescent="0.25"/>
    <row r="495" ht="27" customHeight="1" x14ac:dyDescent="0.25"/>
    <row r="496" ht="27" customHeight="1" x14ac:dyDescent="0.25"/>
    <row r="497" ht="27" customHeight="1" x14ac:dyDescent="0.25"/>
    <row r="498" ht="27" customHeight="1" x14ac:dyDescent="0.25"/>
    <row r="499" ht="27" customHeight="1" x14ac:dyDescent="0.25"/>
    <row r="500" ht="27" customHeight="1" x14ac:dyDescent="0.25"/>
    <row r="501" ht="27" customHeight="1" x14ac:dyDescent="0.25"/>
    <row r="502" ht="39.950000000000003" customHeight="1" x14ac:dyDescent="0.25"/>
    <row r="503" ht="27" customHeight="1" x14ac:dyDescent="0.25"/>
    <row r="504" ht="39.950000000000003" customHeight="1" x14ac:dyDescent="0.25"/>
    <row r="505" ht="27" customHeight="1" x14ac:dyDescent="0.25"/>
    <row r="506" ht="27" customHeight="1" x14ac:dyDescent="0.25"/>
    <row r="507" ht="27" customHeight="1" x14ac:dyDescent="0.25"/>
    <row r="508" ht="27" customHeight="1" x14ac:dyDescent="0.25"/>
    <row r="509" ht="27" customHeight="1" x14ac:dyDescent="0.25"/>
    <row r="510" ht="27" customHeight="1" x14ac:dyDescent="0.25"/>
    <row r="511" ht="27" customHeight="1" x14ac:dyDescent="0.25"/>
    <row r="512" ht="24" customHeight="1" x14ac:dyDescent="0.25"/>
    <row r="513" ht="26.45" customHeight="1" x14ac:dyDescent="0.25"/>
    <row r="514" ht="22.9" customHeight="1" x14ac:dyDescent="0.25"/>
    <row r="515" ht="26.45" customHeight="1" x14ac:dyDescent="0.25"/>
    <row r="516" ht="28.9" customHeight="1" x14ac:dyDescent="0.25"/>
    <row r="517" ht="39.950000000000003" customHeight="1" x14ac:dyDescent="0.25"/>
    <row r="518" ht="27" customHeight="1" x14ac:dyDescent="0.25"/>
    <row r="519" ht="27" customHeight="1" x14ac:dyDescent="0.25"/>
    <row r="520" ht="27" customHeight="1" x14ac:dyDescent="0.25"/>
    <row r="521" ht="27" customHeight="1" x14ac:dyDescent="0.25"/>
    <row r="522" ht="25.9" customHeight="1" x14ac:dyDescent="0.25"/>
    <row r="523" ht="27" customHeight="1" x14ac:dyDescent="0.25"/>
    <row r="524" ht="27" customHeight="1" x14ac:dyDescent="0.25"/>
    <row r="525" ht="27" customHeight="1" x14ac:dyDescent="0.25"/>
    <row r="526" ht="27" customHeight="1" x14ac:dyDescent="0.25"/>
    <row r="527" ht="27" customHeight="1" x14ac:dyDescent="0.25"/>
    <row r="528" ht="27" customHeight="1" x14ac:dyDescent="0.25"/>
    <row r="529" ht="27" customHeight="1" x14ac:dyDescent="0.25"/>
    <row r="530" ht="27" customHeight="1" x14ac:dyDescent="0.25"/>
    <row r="531" ht="23.45" customHeight="1" x14ac:dyDescent="0.25"/>
    <row r="532" ht="27" customHeight="1" x14ac:dyDescent="0.25"/>
    <row r="533" ht="27" customHeight="1" x14ac:dyDescent="0.25"/>
    <row r="534" ht="27" customHeight="1" x14ac:dyDescent="0.25"/>
    <row r="535" ht="27" customHeight="1" x14ac:dyDescent="0.25"/>
    <row r="536" ht="27" customHeight="1" x14ac:dyDescent="0.25"/>
    <row r="537" ht="27" customHeight="1" x14ac:dyDescent="0.25"/>
    <row r="538" ht="27" customHeight="1" x14ac:dyDescent="0.25"/>
    <row r="539" ht="27" customHeight="1" x14ac:dyDescent="0.25"/>
    <row r="540" ht="27" customHeight="1" x14ac:dyDescent="0.25"/>
    <row r="541" ht="23.45" customHeight="1" x14ac:dyDescent="0.25"/>
    <row r="542" ht="24.6" customHeight="1" x14ac:dyDescent="0.25"/>
    <row r="543" ht="26.45" customHeight="1" x14ac:dyDescent="0.25"/>
    <row r="544" ht="27" customHeight="1" x14ac:dyDescent="0.25"/>
    <row r="545" ht="27" customHeight="1" x14ac:dyDescent="0.25"/>
    <row r="546" ht="27" customHeight="1" x14ac:dyDescent="0.25"/>
    <row r="547" ht="27" customHeight="1" x14ac:dyDescent="0.25"/>
    <row r="548" ht="27" customHeight="1" x14ac:dyDescent="0.25"/>
    <row r="549" ht="27" customHeight="1" x14ac:dyDescent="0.25"/>
    <row r="550" ht="24.6" customHeight="1" x14ac:dyDescent="0.25"/>
    <row r="551" ht="27" customHeight="1" x14ac:dyDescent="0.25"/>
    <row r="552" ht="27" customHeight="1" x14ac:dyDescent="0.25"/>
    <row r="553" ht="27" customHeight="1" x14ac:dyDescent="0.25"/>
    <row r="554" ht="24.6" customHeight="1" x14ac:dyDescent="0.25"/>
    <row r="555" ht="24.6" customHeight="1" x14ac:dyDescent="0.25"/>
    <row r="556" ht="27.6" customHeight="1" x14ac:dyDescent="0.25"/>
    <row r="557" ht="28.15" customHeight="1" x14ac:dyDescent="0.25"/>
    <row r="558" ht="27" customHeight="1" x14ac:dyDescent="0.25"/>
    <row r="559" ht="27" customHeight="1" x14ac:dyDescent="0.25"/>
    <row r="560" ht="27" customHeight="1" x14ac:dyDescent="0.25"/>
    <row r="561" ht="27" customHeight="1" x14ac:dyDescent="0.25"/>
    <row r="562" ht="27" customHeight="1" x14ac:dyDescent="0.25"/>
    <row r="563" ht="34.9" customHeight="1" x14ac:dyDescent="0.25"/>
    <row r="564" ht="27" customHeight="1" x14ac:dyDescent="0.25"/>
    <row r="565" ht="27" customHeight="1" x14ac:dyDescent="0.25"/>
    <row r="566" ht="27" customHeight="1" x14ac:dyDescent="0.25"/>
    <row r="567" ht="27" customHeight="1" x14ac:dyDescent="0.25"/>
    <row r="568" ht="27" customHeight="1" x14ac:dyDescent="0.25"/>
    <row r="569" ht="27" customHeight="1" x14ac:dyDescent="0.25"/>
    <row r="570" ht="26.45" customHeight="1" x14ac:dyDescent="0.25"/>
    <row r="571" ht="25.15" customHeight="1" x14ac:dyDescent="0.25"/>
    <row r="572" ht="27" customHeight="1" x14ac:dyDescent="0.25"/>
    <row r="573" ht="27" customHeight="1" x14ac:dyDescent="0.25"/>
    <row r="574" ht="34.9" customHeight="1" x14ac:dyDescent="0.25"/>
    <row r="575" ht="27" customHeight="1" x14ac:dyDescent="0.25"/>
    <row r="576" ht="27" customHeight="1" x14ac:dyDescent="0.25"/>
    <row r="577" ht="27" customHeight="1" x14ac:dyDescent="0.25"/>
    <row r="578" ht="28.15" customHeight="1" x14ac:dyDescent="0.25"/>
    <row r="579" ht="24.6" customHeight="1" x14ac:dyDescent="0.25"/>
    <row r="580" ht="27" customHeight="1" x14ac:dyDescent="0.25"/>
    <row r="581" ht="30.6" customHeight="1" x14ac:dyDescent="0.25"/>
    <row r="582" ht="30.6" customHeight="1" x14ac:dyDescent="0.25"/>
    <row r="583" ht="30.6" customHeight="1" x14ac:dyDescent="0.25"/>
    <row r="584" ht="25.9" customHeight="1" x14ac:dyDescent="0.25"/>
    <row r="585" ht="27" customHeight="1" x14ac:dyDescent="0.25"/>
    <row r="586" ht="19.149999999999999" customHeight="1" x14ac:dyDescent="0.25"/>
    <row r="587" ht="20.45" customHeight="1" x14ac:dyDescent="0.25"/>
    <row r="588" ht="22.15" customHeight="1" x14ac:dyDescent="0.25"/>
    <row r="589" ht="25.9" customHeight="1" x14ac:dyDescent="0.25"/>
    <row r="590" ht="24.6" customHeight="1" x14ac:dyDescent="0.25"/>
    <row r="591" ht="21.6" customHeight="1" x14ac:dyDescent="0.25"/>
    <row r="592" ht="27" customHeight="1" x14ac:dyDescent="0.25"/>
    <row r="593" ht="27" customHeight="1" x14ac:dyDescent="0.25"/>
    <row r="594" ht="27" customHeight="1" x14ac:dyDescent="0.25"/>
    <row r="595" ht="27" customHeight="1" x14ac:dyDescent="0.25"/>
    <row r="596" ht="27" customHeight="1" x14ac:dyDescent="0.25"/>
    <row r="597" ht="27" customHeight="1" x14ac:dyDescent="0.25"/>
    <row r="598" ht="27" customHeight="1" x14ac:dyDescent="0.25"/>
    <row r="599" ht="27" customHeight="1" x14ac:dyDescent="0.25"/>
    <row r="600" ht="27" customHeight="1" x14ac:dyDescent="0.25"/>
    <row r="601" ht="27" customHeight="1" x14ac:dyDescent="0.25"/>
    <row r="602" ht="26.45" customHeight="1" x14ac:dyDescent="0.25"/>
    <row r="603" ht="26.45" customHeight="1" x14ac:dyDescent="0.25"/>
    <row r="604" ht="26.45" customHeight="1" x14ac:dyDescent="0.25"/>
    <row r="605" ht="26.45" customHeight="1" x14ac:dyDescent="0.25"/>
    <row r="606" ht="34.9" customHeight="1" x14ac:dyDescent="0.25"/>
    <row r="607" ht="27" customHeight="1" x14ac:dyDescent="0.25"/>
    <row r="608" ht="39.950000000000003" customHeight="1" x14ac:dyDescent="0.25"/>
    <row r="609" ht="25.15" customHeight="1" x14ac:dyDescent="0.25"/>
    <row r="610" ht="25.15" customHeight="1" x14ac:dyDescent="0.25"/>
    <row r="611" ht="27" customHeight="1" x14ac:dyDescent="0.25"/>
    <row r="612" ht="27" customHeight="1" x14ac:dyDescent="0.25"/>
    <row r="613" ht="27" customHeight="1" x14ac:dyDescent="0.25"/>
    <row r="614" ht="27" customHeight="1" x14ac:dyDescent="0.25"/>
    <row r="615" ht="24.6" customHeight="1" x14ac:dyDescent="0.25"/>
    <row r="616" ht="27" customHeight="1" x14ac:dyDescent="0.25"/>
    <row r="617" ht="27" customHeight="1" x14ac:dyDescent="0.25"/>
    <row r="618" ht="27" customHeight="1" x14ac:dyDescent="0.25"/>
    <row r="619" ht="27" customHeight="1" x14ac:dyDescent="0.25"/>
    <row r="620" ht="27" customHeight="1" x14ac:dyDescent="0.25"/>
    <row r="621" ht="27" customHeight="1" x14ac:dyDescent="0.25"/>
    <row r="622" ht="27" customHeight="1" x14ac:dyDescent="0.25"/>
    <row r="623" ht="28.9" customHeight="1" x14ac:dyDescent="0.25"/>
    <row r="624" ht="27" customHeight="1" x14ac:dyDescent="0.25"/>
    <row r="625" ht="27" customHeight="1" x14ac:dyDescent="0.25"/>
    <row r="626" ht="21" customHeight="1" x14ac:dyDescent="0.25"/>
    <row r="627" ht="27" customHeight="1" x14ac:dyDescent="0.25"/>
    <row r="628" ht="27" customHeight="1" x14ac:dyDescent="0.25"/>
    <row r="629" ht="27" customHeight="1" x14ac:dyDescent="0.25"/>
    <row r="630" ht="36.6" customHeight="1" x14ac:dyDescent="0.25"/>
    <row r="631" ht="26.25" customHeight="1" x14ac:dyDescent="0.25"/>
    <row r="632" ht="24.75" customHeight="1" x14ac:dyDescent="0.25"/>
    <row r="633" ht="24" customHeight="1" x14ac:dyDescent="0.25"/>
    <row r="634" ht="23.25" customHeight="1" x14ac:dyDescent="0.25"/>
    <row r="635" ht="27" customHeight="1" x14ac:dyDescent="0.25"/>
    <row r="636" ht="27" customHeight="1" x14ac:dyDescent="0.25"/>
    <row r="637" ht="27" customHeight="1" x14ac:dyDescent="0.25"/>
    <row r="638" ht="27" customHeight="1" x14ac:dyDescent="0.25"/>
    <row r="639" ht="28.15" customHeight="1" x14ac:dyDescent="0.25"/>
    <row r="640" ht="27" customHeight="1" x14ac:dyDescent="0.25"/>
    <row r="641" ht="27" customHeight="1" x14ac:dyDescent="0.25"/>
    <row r="642" ht="27" customHeight="1" x14ac:dyDescent="0.25"/>
    <row r="643" ht="27" customHeight="1" x14ac:dyDescent="0.25"/>
    <row r="644" ht="27" customHeight="1" x14ac:dyDescent="0.25"/>
    <row r="645" ht="27" customHeight="1" x14ac:dyDescent="0.25"/>
    <row r="646" ht="27" customHeight="1" x14ac:dyDescent="0.25"/>
    <row r="647" ht="27" customHeight="1" x14ac:dyDescent="0.25"/>
    <row r="648" ht="27" customHeight="1" x14ac:dyDescent="0.25"/>
    <row r="649" ht="27" customHeight="1" x14ac:dyDescent="0.25"/>
    <row r="650" ht="27" customHeight="1" x14ac:dyDescent="0.25"/>
    <row r="651" ht="25.9" customHeight="1" x14ac:dyDescent="0.25"/>
    <row r="652" ht="25.15" customHeight="1" x14ac:dyDescent="0.25"/>
    <row r="653" ht="25.15" customHeight="1" x14ac:dyDescent="0.25"/>
    <row r="654" ht="25.15" customHeight="1" x14ac:dyDescent="0.25"/>
    <row r="655" ht="24.6" customHeight="1" x14ac:dyDescent="0.25"/>
    <row r="656" ht="29.45" customHeight="1" x14ac:dyDescent="0.25"/>
    <row r="657" ht="27" customHeight="1" x14ac:dyDescent="0.25"/>
    <row r="658" ht="26.45" customHeight="1" x14ac:dyDescent="0.25"/>
    <row r="659" ht="42.75" customHeight="1" x14ac:dyDescent="0.25"/>
    <row r="660" ht="27" customHeight="1" x14ac:dyDescent="0.25"/>
    <row r="661" ht="27" customHeight="1" x14ac:dyDescent="0.25"/>
    <row r="662" ht="27" customHeight="1" x14ac:dyDescent="0.25"/>
    <row r="663" ht="27" customHeight="1" x14ac:dyDescent="0.25"/>
    <row r="664" ht="27" customHeight="1" x14ac:dyDescent="0.25"/>
    <row r="665" ht="27" customHeight="1" x14ac:dyDescent="0.25"/>
    <row r="666" ht="27" customHeight="1" x14ac:dyDescent="0.25"/>
    <row r="667" ht="27" customHeight="1" x14ac:dyDescent="0.25"/>
    <row r="668" ht="27" customHeight="1" x14ac:dyDescent="0.25"/>
    <row r="669" ht="25.15" customHeight="1" x14ac:dyDescent="0.25"/>
    <row r="670" ht="25.15" customHeight="1" x14ac:dyDescent="0.25"/>
    <row r="671" ht="24.6" customHeight="1" x14ac:dyDescent="0.25"/>
    <row r="672" ht="24.6" customHeight="1" x14ac:dyDescent="0.25"/>
    <row r="673" ht="27" customHeight="1" x14ac:dyDescent="0.25"/>
    <row r="674" ht="39.950000000000003" customHeight="1" x14ac:dyDescent="0.25"/>
    <row r="675" ht="27" customHeight="1" x14ac:dyDescent="0.25"/>
    <row r="676" ht="27" customHeight="1" x14ac:dyDescent="0.25"/>
    <row r="677" ht="24.6" customHeight="1" x14ac:dyDescent="0.25"/>
    <row r="678" ht="27" customHeight="1" x14ac:dyDescent="0.25"/>
    <row r="679" ht="27" customHeight="1" x14ac:dyDescent="0.25"/>
    <row r="680" ht="27" customHeight="1" x14ac:dyDescent="0.25"/>
    <row r="681" ht="27" customHeight="1" x14ac:dyDescent="0.25"/>
    <row r="682" ht="27" customHeight="1" x14ac:dyDescent="0.25"/>
    <row r="683" ht="27" customHeight="1" x14ac:dyDescent="0.25"/>
    <row r="684" ht="27" customHeight="1" x14ac:dyDescent="0.25"/>
    <row r="685" ht="27" customHeight="1" x14ac:dyDescent="0.25"/>
    <row r="686" ht="27" customHeight="1" x14ac:dyDescent="0.25"/>
    <row r="687" ht="27" customHeight="1" x14ac:dyDescent="0.25"/>
    <row r="688" ht="27" customHeight="1" x14ac:dyDescent="0.25"/>
    <row r="689" ht="27" customHeight="1" x14ac:dyDescent="0.25"/>
    <row r="690" ht="27" customHeight="1" x14ac:dyDescent="0.25"/>
    <row r="691" ht="27" customHeight="1" x14ac:dyDescent="0.25"/>
    <row r="692" ht="27" customHeight="1" x14ac:dyDescent="0.25"/>
    <row r="693" ht="27" customHeight="1" x14ac:dyDescent="0.25"/>
    <row r="694" ht="26.45" customHeight="1" x14ac:dyDescent="0.25"/>
    <row r="695" ht="27" customHeight="1" x14ac:dyDescent="0.25"/>
    <row r="696" ht="22.15" customHeight="1" x14ac:dyDescent="0.25"/>
    <row r="697" ht="22.9" customHeight="1" x14ac:dyDescent="0.25"/>
    <row r="698" ht="26.45" customHeight="1" x14ac:dyDescent="0.25"/>
    <row r="699" ht="19.899999999999999" customHeight="1" x14ac:dyDescent="0.25"/>
    <row r="700" ht="24" customHeight="1" x14ac:dyDescent="0.25"/>
    <row r="701" ht="27" customHeight="1" x14ac:dyDescent="0.25"/>
  </sheetData>
  <mergeCells count="476">
    <mergeCell ref="B146:C146"/>
    <mergeCell ref="E146:F146"/>
    <mergeCell ref="B151:C151"/>
    <mergeCell ref="E151:F151"/>
    <mergeCell ref="B152:C152"/>
    <mergeCell ref="E152:F152"/>
    <mergeCell ref="B153:C153"/>
    <mergeCell ref="E153:F153"/>
    <mergeCell ref="B148:C148"/>
    <mergeCell ref="E148:F148"/>
    <mergeCell ref="B149:C149"/>
    <mergeCell ref="E149:F149"/>
    <mergeCell ref="B40:C40"/>
    <mergeCell ref="E40:F40"/>
    <mergeCell ref="B41:C41"/>
    <mergeCell ref="E41:F41"/>
    <mergeCell ref="B51:C51"/>
    <mergeCell ref="E51:F51"/>
    <mergeCell ref="B52:C52"/>
    <mergeCell ref="E52:F52"/>
    <mergeCell ref="E60:F60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A1:J1"/>
    <mergeCell ref="A2:J2"/>
    <mergeCell ref="A3:J3"/>
    <mergeCell ref="B9:C9"/>
    <mergeCell ref="E9:F9"/>
    <mergeCell ref="B10:C10"/>
    <mergeCell ref="E10:F10"/>
    <mergeCell ref="B11:C11"/>
    <mergeCell ref="E11:F11"/>
    <mergeCell ref="A5:I5"/>
    <mergeCell ref="B7:C7"/>
    <mergeCell ref="E7:F7"/>
    <mergeCell ref="B8:C8"/>
    <mergeCell ref="E8:F8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21:C21"/>
    <mergeCell ref="E21:F21"/>
    <mergeCell ref="B23:C23"/>
    <mergeCell ref="E23:F23"/>
    <mergeCell ref="B18:C18"/>
    <mergeCell ref="E18:F18"/>
    <mergeCell ref="B19:C19"/>
    <mergeCell ref="E19:F19"/>
    <mergeCell ref="B20:C20"/>
    <mergeCell ref="E20:F20"/>
    <mergeCell ref="E22:F22"/>
    <mergeCell ref="B26:C26"/>
    <mergeCell ref="E26:F26"/>
    <mergeCell ref="B27:C27"/>
    <mergeCell ref="E27:F27"/>
    <mergeCell ref="B28:C28"/>
    <mergeCell ref="E28:F28"/>
    <mergeCell ref="B24:C24"/>
    <mergeCell ref="E24:F24"/>
    <mergeCell ref="B25:C25"/>
    <mergeCell ref="E25:F25"/>
    <mergeCell ref="B35:C35"/>
    <mergeCell ref="E35:F35"/>
    <mergeCell ref="B37:C37"/>
    <mergeCell ref="E37:F37"/>
    <mergeCell ref="B38:C38"/>
    <mergeCell ref="B50:C50"/>
    <mergeCell ref="E50:F50"/>
    <mergeCell ref="E38:F38"/>
    <mergeCell ref="E47:F47"/>
    <mergeCell ref="B42:C42"/>
    <mergeCell ref="E42:F42"/>
    <mergeCell ref="B43:C43"/>
    <mergeCell ref="E43:F43"/>
    <mergeCell ref="B45:C45"/>
    <mergeCell ref="E45:F45"/>
    <mergeCell ref="B49:C49"/>
    <mergeCell ref="E49:F49"/>
    <mergeCell ref="E36:F36"/>
    <mergeCell ref="E44:F44"/>
    <mergeCell ref="B44:C44"/>
    <mergeCell ref="E46:F46"/>
    <mergeCell ref="E48:F48"/>
    <mergeCell ref="B39:C39"/>
    <mergeCell ref="E39:F39"/>
    <mergeCell ref="B62:C62"/>
    <mergeCell ref="E62:F62"/>
    <mergeCell ref="B53:C53"/>
    <mergeCell ref="E53:F53"/>
    <mergeCell ref="A54:A64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B61:C61"/>
    <mergeCell ref="E61:F61"/>
    <mergeCell ref="B66:C66"/>
    <mergeCell ref="E66:F66"/>
    <mergeCell ref="B67:C67"/>
    <mergeCell ref="E67:F67"/>
    <mergeCell ref="B68:C68"/>
    <mergeCell ref="E68:F68"/>
    <mergeCell ref="B63:C63"/>
    <mergeCell ref="E63:F63"/>
    <mergeCell ref="B64:C64"/>
    <mergeCell ref="E64:F64"/>
    <mergeCell ref="B65:C65"/>
    <mergeCell ref="E65:F65"/>
    <mergeCell ref="B72:C72"/>
    <mergeCell ref="E72:F72"/>
    <mergeCell ref="B76:C76"/>
    <mergeCell ref="E76:F76"/>
    <mergeCell ref="B77:C77"/>
    <mergeCell ref="E77:F77"/>
    <mergeCell ref="B69:C69"/>
    <mergeCell ref="E69:F69"/>
    <mergeCell ref="B70:C70"/>
    <mergeCell ref="E70:F70"/>
    <mergeCell ref="B71:C71"/>
    <mergeCell ref="E71:F71"/>
    <mergeCell ref="B73:C73"/>
    <mergeCell ref="B74:C74"/>
    <mergeCell ref="B75:C75"/>
    <mergeCell ref="E73:F73"/>
    <mergeCell ref="E74:F74"/>
    <mergeCell ref="E75:F75"/>
    <mergeCell ref="B82:C82"/>
    <mergeCell ref="E82:F82"/>
    <mergeCell ref="B83:C83"/>
    <mergeCell ref="E83:F83"/>
    <mergeCell ref="B78:C78"/>
    <mergeCell ref="E78:F78"/>
    <mergeCell ref="B79:C79"/>
    <mergeCell ref="E79:F79"/>
    <mergeCell ref="B80:C80"/>
    <mergeCell ref="E80:F80"/>
    <mergeCell ref="B81:C81"/>
    <mergeCell ref="E81:F8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93:C93"/>
    <mergeCell ref="E93:F93"/>
    <mergeCell ref="B95:C95"/>
    <mergeCell ref="E95:F95"/>
    <mergeCell ref="B96:C96"/>
    <mergeCell ref="E96:F96"/>
    <mergeCell ref="B90:C90"/>
    <mergeCell ref="E90:F90"/>
    <mergeCell ref="B91:C91"/>
    <mergeCell ref="E91:F91"/>
    <mergeCell ref="B92:C92"/>
    <mergeCell ref="E92:F92"/>
    <mergeCell ref="B94:C94"/>
    <mergeCell ref="E94:F94"/>
    <mergeCell ref="B100:C100"/>
    <mergeCell ref="E100:F100"/>
    <mergeCell ref="B101:C101"/>
    <mergeCell ref="E101:F101"/>
    <mergeCell ref="B102:C102"/>
    <mergeCell ref="E102:F102"/>
    <mergeCell ref="B97:C97"/>
    <mergeCell ref="E97:F97"/>
    <mergeCell ref="B98:C98"/>
    <mergeCell ref="E98:F98"/>
    <mergeCell ref="B99:C99"/>
    <mergeCell ref="E99:F99"/>
    <mergeCell ref="B106:C106"/>
    <mergeCell ref="E106:F106"/>
    <mergeCell ref="B107:C107"/>
    <mergeCell ref="E107:F107"/>
    <mergeCell ref="B108:C108"/>
    <mergeCell ref="E108:F108"/>
    <mergeCell ref="B103:C103"/>
    <mergeCell ref="E103:F103"/>
    <mergeCell ref="B104:C104"/>
    <mergeCell ref="E104:F104"/>
    <mergeCell ref="B105:C105"/>
    <mergeCell ref="E105:F105"/>
    <mergeCell ref="B112:C112"/>
    <mergeCell ref="E112:F112"/>
    <mergeCell ref="B113:C113"/>
    <mergeCell ref="E113:F113"/>
    <mergeCell ref="B109:C109"/>
    <mergeCell ref="E109:F109"/>
    <mergeCell ref="B110:C110"/>
    <mergeCell ref="E110:F110"/>
    <mergeCell ref="B111:C111"/>
    <mergeCell ref="E111:F111"/>
    <mergeCell ref="E114:F114"/>
    <mergeCell ref="B117:C117"/>
    <mergeCell ref="E117:F117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26:C126"/>
    <mergeCell ref="E126:F126"/>
    <mergeCell ref="B127:C127"/>
    <mergeCell ref="E127:F127"/>
    <mergeCell ref="B120:C120"/>
    <mergeCell ref="E120:F120"/>
    <mergeCell ref="B121:C121"/>
    <mergeCell ref="E121:F121"/>
    <mergeCell ref="B122:C122"/>
    <mergeCell ref="E122:F122"/>
    <mergeCell ref="E123:F123"/>
    <mergeCell ref="E124:F124"/>
    <mergeCell ref="E125:F125"/>
    <mergeCell ref="B131:C131"/>
    <mergeCell ref="E131:F131"/>
    <mergeCell ref="B132:C132"/>
    <mergeCell ref="E132:F132"/>
    <mergeCell ref="B133:C133"/>
    <mergeCell ref="E133:F133"/>
    <mergeCell ref="B128:C128"/>
    <mergeCell ref="E128:F128"/>
    <mergeCell ref="B129:C129"/>
    <mergeCell ref="E129:F129"/>
    <mergeCell ref="B130:C130"/>
    <mergeCell ref="E130:F130"/>
    <mergeCell ref="B135:C135"/>
    <mergeCell ref="E135:F135"/>
    <mergeCell ref="B136:C136"/>
    <mergeCell ref="E136:F136"/>
    <mergeCell ref="B137:C137"/>
    <mergeCell ref="E137:F137"/>
    <mergeCell ref="B144:C144"/>
    <mergeCell ref="E144:F144"/>
    <mergeCell ref="B145:C145"/>
    <mergeCell ref="E145:F145"/>
    <mergeCell ref="B140:C140"/>
    <mergeCell ref="E140:F140"/>
    <mergeCell ref="B141:C141"/>
    <mergeCell ref="E141:F141"/>
    <mergeCell ref="B142:C142"/>
    <mergeCell ref="E142:F142"/>
    <mergeCell ref="B138:C138"/>
    <mergeCell ref="E138:F138"/>
    <mergeCell ref="B139:C139"/>
    <mergeCell ref="E139:F139"/>
    <mergeCell ref="E143:F143"/>
    <mergeCell ref="B150:C150"/>
    <mergeCell ref="E150:F150"/>
    <mergeCell ref="B159:C159"/>
    <mergeCell ref="E159:F159"/>
    <mergeCell ref="B160:C160"/>
    <mergeCell ref="E160:F160"/>
    <mergeCell ref="B161:C161"/>
    <mergeCell ref="E161:F161"/>
    <mergeCell ref="B154:C154"/>
    <mergeCell ref="E154:F154"/>
    <mergeCell ref="B155:C155"/>
    <mergeCell ref="E155:F155"/>
    <mergeCell ref="B156:C156"/>
    <mergeCell ref="E156:F156"/>
    <mergeCell ref="E157:F157"/>
    <mergeCell ref="E158:F158"/>
    <mergeCell ref="B165:C165"/>
    <mergeCell ref="E165:F165"/>
    <mergeCell ref="B166:C166"/>
    <mergeCell ref="E166:F166"/>
    <mergeCell ref="B167:C167"/>
    <mergeCell ref="E167:F167"/>
    <mergeCell ref="B162:C162"/>
    <mergeCell ref="E162:F162"/>
    <mergeCell ref="B163:C163"/>
    <mergeCell ref="E163:F163"/>
    <mergeCell ref="B164:C164"/>
    <mergeCell ref="E164:F164"/>
    <mergeCell ref="B171:C171"/>
    <mergeCell ref="E171:F171"/>
    <mergeCell ref="B172:C172"/>
    <mergeCell ref="E172:F172"/>
    <mergeCell ref="B173:C173"/>
    <mergeCell ref="E173:F173"/>
    <mergeCell ref="B168:C168"/>
    <mergeCell ref="E168:F168"/>
    <mergeCell ref="B169:C169"/>
    <mergeCell ref="E169:F169"/>
    <mergeCell ref="B170:C170"/>
    <mergeCell ref="E170:F170"/>
    <mergeCell ref="B177:C177"/>
    <mergeCell ref="E177:F177"/>
    <mergeCell ref="B178:C178"/>
    <mergeCell ref="E178:F178"/>
    <mergeCell ref="B179:C179"/>
    <mergeCell ref="E179:F179"/>
    <mergeCell ref="B174:C174"/>
    <mergeCell ref="E174:F174"/>
    <mergeCell ref="B175:C175"/>
    <mergeCell ref="E175:F175"/>
    <mergeCell ref="B176:C176"/>
    <mergeCell ref="E176:F176"/>
    <mergeCell ref="B183:C183"/>
    <mergeCell ref="E183:F183"/>
    <mergeCell ref="B185:C185"/>
    <mergeCell ref="E185:F185"/>
    <mergeCell ref="B186:C186"/>
    <mergeCell ref="E186:F186"/>
    <mergeCell ref="B180:C180"/>
    <mergeCell ref="E180:F180"/>
    <mergeCell ref="B181:C181"/>
    <mergeCell ref="E181:F181"/>
    <mergeCell ref="E182:F182"/>
    <mergeCell ref="B184:C184"/>
    <mergeCell ref="E184:F184"/>
    <mergeCell ref="B193:C193"/>
    <mergeCell ref="E193:F193"/>
    <mergeCell ref="B194:C194"/>
    <mergeCell ref="E194:F194"/>
    <mergeCell ref="B187:C187"/>
    <mergeCell ref="E187:F187"/>
    <mergeCell ref="B189:C189"/>
    <mergeCell ref="E189:F189"/>
    <mergeCell ref="B199:C199"/>
    <mergeCell ref="E199:F199"/>
    <mergeCell ref="E190:F190"/>
    <mergeCell ref="E192:F192"/>
    <mergeCell ref="E191:F191"/>
    <mergeCell ref="E196:F196"/>
    <mergeCell ref="B200:C200"/>
    <mergeCell ref="E200:F200"/>
    <mergeCell ref="B201:C201"/>
    <mergeCell ref="E201:F201"/>
    <mergeCell ref="B195:C195"/>
    <mergeCell ref="E195:F195"/>
    <mergeCell ref="B197:C197"/>
    <mergeCell ref="E197:F197"/>
    <mergeCell ref="B198:C198"/>
    <mergeCell ref="E198:F198"/>
    <mergeCell ref="B205:C205"/>
    <mergeCell ref="E205:F205"/>
    <mergeCell ref="B206:C206"/>
    <mergeCell ref="E206:F206"/>
    <mergeCell ref="B207:C207"/>
    <mergeCell ref="E207:F207"/>
    <mergeCell ref="B202:C202"/>
    <mergeCell ref="E202:F202"/>
    <mergeCell ref="B203:C203"/>
    <mergeCell ref="E203:F203"/>
    <mergeCell ref="B204:C204"/>
    <mergeCell ref="E204:F204"/>
    <mergeCell ref="B212:C212"/>
    <mergeCell ref="E212:F212"/>
    <mergeCell ref="B213:C213"/>
    <mergeCell ref="E213:F213"/>
    <mergeCell ref="B208:C208"/>
    <mergeCell ref="E208:F208"/>
    <mergeCell ref="B209:C209"/>
    <mergeCell ref="E209:F209"/>
    <mergeCell ref="B210:C210"/>
    <mergeCell ref="E210:F210"/>
    <mergeCell ref="B211:C211"/>
    <mergeCell ref="E211:F211"/>
    <mergeCell ref="B217:C217"/>
    <mergeCell ref="E217:F217"/>
    <mergeCell ref="B218:C218"/>
    <mergeCell ref="E218:F218"/>
    <mergeCell ref="B219:C219"/>
    <mergeCell ref="E219:F219"/>
    <mergeCell ref="B214:C214"/>
    <mergeCell ref="E214:F214"/>
    <mergeCell ref="B215:C215"/>
    <mergeCell ref="E215:F215"/>
    <mergeCell ref="B216:C216"/>
    <mergeCell ref="E216:F216"/>
    <mergeCell ref="E228:F228"/>
    <mergeCell ref="B220:C220"/>
    <mergeCell ref="E220:F220"/>
    <mergeCell ref="B221:C221"/>
    <mergeCell ref="E221:F221"/>
    <mergeCell ref="B223:C223"/>
    <mergeCell ref="E223:F223"/>
    <mergeCell ref="E224:F224"/>
    <mergeCell ref="B224:C224"/>
    <mergeCell ref="B226:C226"/>
    <mergeCell ref="E226:F226"/>
    <mergeCell ref="B240:C240"/>
    <mergeCell ref="E240:F240"/>
    <mergeCell ref="B241:C241"/>
    <mergeCell ref="E241:F241"/>
    <mergeCell ref="B242:C242"/>
    <mergeCell ref="E242:F242"/>
    <mergeCell ref="B236:C236"/>
    <mergeCell ref="E236:F236"/>
    <mergeCell ref="B238:C238"/>
    <mergeCell ref="E238:F238"/>
    <mergeCell ref="B239:C239"/>
    <mergeCell ref="E239:F239"/>
    <mergeCell ref="B246:C246"/>
    <mergeCell ref="E246:F246"/>
    <mergeCell ref="B247:C247"/>
    <mergeCell ref="E247:F247"/>
    <mergeCell ref="B248:C248"/>
    <mergeCell ref="E248:F248"/>
    <mergeCell ref="B243:C243"/>
    <mergeCell ref="E243:F243"/>
    <mergeCell ref="B244:C244"/>
    <mergeCell ref="E244:F244"/>
    <mergeCell ref="B245:C245"/>
    <mergeCell ref="E245:F245"/>
    <mergeCell ref="B252:C252"/>
    <mergeCell ref="E252:F252"/>
    <mergeCell ref="A253:F253"/>
    <mergeCell ref="B249:C249"/>
    <mergeCell ref="E249:F249"/>
    <mergeCell ref="B250:C250"/>
    <mergeCell ref="E250:F250"/>
    <mergeCell ref="B251:C251"/>
    <mergeCell ref="E251:F251"/>
    <mergeCell ref="E134:F134"/>
    <mergeCell ref="E147:F147"/>
    <mergeCell ref="E188:F188"/>
    <mergeCell ref="E222:F222"/>
    <mergeCell ref="E237:F237"/>
    <mergeCell ref="B233:C233"/>
    <mergeCell ref="E233:F233"/>
    <mergeCell ref="B234:C234"/>
    <mergeCell ref="E234:F234"/>
    <mergeCell ref="B235:C235"/>
    <mergeCell ref="E235:F235"/>
    <mergeCell ref="B229:C229"/>
    <mergeCell ref="E229:F229"/>
    <mergeCell ref="B230:C230"/>
    <mergeCell ref="E230:F230"/>
    <mergeCell ref="B231:C231"/>
    <mergeCell ref="E231:F231"/>
    <mergeCell ref="E232:F232"/>
    <mergeCell ref="B232:C232"/>
    <mergeCell ref="B225:C225"/>
    <mergeCell ref="E225:F225"/>
    <mergeCell ref="B227:C227"/>
    <mergeCell ref="E227:F227"/>
    <mergeCell ref="B228:C228"/>
  </mergeCells>
  <phoneticPr fontId="1" type="noConversion"/>
  <pageMargins left="0.25" right="0.25" top="0.75" bottom="0.75" header="0.3" footer="0.3"/>
  <pageSetup paperSize="9" scale="52" fitToHeight="0" orientation="portrait" horizontalDpi="4294967295" vertic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ogółem za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T.Cynka</dc:creator>
  <cp:keywords>wpf, curulis, wieloletnia prognoza finansowa, wpf asystent</cp:keywords>
  <cp:lastModifiedBy>Tatiana Cynka</cp:lastModifiedBy>
  <cp:lastPrinted>2023-03-06T14:39:59Z</cp:lastPrinted>
  <dcterms:created xsi:type="dcterms:W3CDTF">2021-03-08T15:02:18Z</dcterms:created>
  <dcterms:modified xsi:type="dcterms:W3CDTF">2023-03-06T14:42:06Z</dcterms:modified>
</cp:coreProperties>
</file>