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jlesicka\Desktop\"/>
    </mc:Choice>
  </mc:AlternateContent>
  <xr:revisionPtr revIDLastSave="0" documentId="13_ncr:1_{D8458A92-4689-49D8-8DE2-AB0C9DC8D3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Arkusz1!$A$1:$M$32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1" l="1"/>
  <c r="J17" i="1"/>
  <c r="G17" i="1"/>
  <c r="G28" i="1"/>
  <c r="L17" i="1"/>
  <c r="J28" i="1"/>
  <c r="H27" i="1"/>
  <c r="I27" i="1" s="1"/>
  <c r="I26" i="1" l="1"/>
  <c r="I25" i="1"/>
  <c r="H16" i="1" l="1"/>
  <c r="H17" i="1" s="1"/>
  <c r="I23" i="1"/>
  <c r="I22" i="1"/>
  <c r="I28" i="1" s="1"/>
  <c r="H21" i="1"/>
  <c r="H28" i="1" s="1"/>
  <c r="I11" i="1"/>
  <c r="I7" i="1"/>
  <c r="I4" i="1"/>
  <c r="I17" i="1" s="1"/>
</calcChain>
</file>

<file path=xl/sharedStrings.xml><?xml version="1.0" encoding="utf-8"?>
<sst xmlns="http://schemas.openxmlformats.org/spreadsheetml/2006/main" count="140" uniqueCount="97">
  <si>
    <t>l.p.</t>
  </si>
  <si>
    <t>Nazwa zadania inwestycyjnego</t>
  </si>
  <si>
    <t>STAN AKTUALNY - krótka notatka</t>
  </si>
  <si>
    <t>Program dofinansowania</t>
  </si>
  <si>
    <t>Instytuacja dofinansowująca</t>
  </si>
  <si>
    <t>Możliwe dofinansowanie %</t>
  </si>
  <si>
    <t xml:space="preserve">Koszty kwalifikowalne </t>
  </si>
  <si>
    <t>Kwota dofinansowania</t>
  </si>
  <si>
    <t>Wkład własny Gminy</t>
  </si>
  <si>
    <t xml:space="preserve">Rozliczenie dofinansowania refundacja </t>
  </si>
  <si>
    <t xml:space="preserve">Złożone wnioski o płatność, w trakcie oceny </t>
  </si>
  <si>
    <t xml:space="preserve">Wynagrodzenie dla pracowników - personel </t>
  </si>
  <si>
    <t xml:space="preserve">1. </t>
  </si>
  <si>
    <t xml:space="preserve">WĘZŁY PRZESIADKOWE - "Niskoemisyjne przedsięwzięcia w zakresie transportu zbiorowego - etap I - Budowa zintegrowanego węzła przesiadkowego w Mosinie"
</t>
  </si>
  <si>
    <t>WRPO 2014-2020</t>
  </si>
  <si>
    <t>UMWW</t>
  </si>
  <si>
    <t xml:space="preserve">2. </t>
  </si>
  <si>
    <t xml:space="preserve">Rewitalizacja Parku Strzelnica
Budowa ścieżek pieszo-rowerowych oraz parkingu BIKE&amp;RIDE na terenie parku gminnego "Strzelnica" w m. Mosina w formule zaprojektuj i wybuduj
</t>
  </si>
  <si>
    <t>85 % KK</t>
  </si>
  <si>
    <t xml:space="preserve">3. </t>
  </si>
  <si>
    <t>Modernizacja placów zabaw na terenie Gminy Mosina</t>
  </si>
  <si>
    <t>PROW 2014-2020</t>
  </si>
  <si>
    <t xml:space="preserve">RFIL - Adaptacja i przebudowa budynku usługowego na Środowiskowy Dom Samopomocy </t>
  </si>
  <si>
    <t>Inwestycja w trakcie realizacji. 
Pismo do Wojewody o dofinansowaniu z RFIL i informacją o funkcjonowaniu ŚDS w 2022 r. (zabezpieczenie środków przez Wojewodę).</t>
  </si>
  <si>
    <t xml:space="preserve">Rządowy Fundusz Inwestycji Lokalnych </t>
  </si>
  <si>
    <t xml:space="preserve">Program Rządowy </t>
  </si>
  <si>
    <t>Zadania z zakresu infrastruktury sportowej</t>
  </si>
  <si>
    <t xml:space="preserve">50% KK </t>
  </si>
  <si>
    <t xml:space="preserve">Budowa ulicy Lema w Mosinie 
</t>
  </si>
  <si>
    <t>Fundusz Dróg Samorządowych</t>
  </si>
  <si>
    <t>WUW</t>
  </si>
  <si>
    <t xml:space="preserve">Rozwój elektronicznych usług publicznych w gminach Luboń, Mosina i Włoszakowice 
</t>
  </si>
  <si>
    <t>RFIL PGR - Budowa sieci wodociągowej wraz z przyłączem do budynków mieszkalnych we wsi Sowiniec w Gminie Mosina</t>
  </si>
  <si>
    <t xml:space="preserve">Rządowy Fundusz Rozwoju Dróg </t>
  </si>
  <si>
    <t>SUMA</t>
  </si>
  <si>
    <t xml:space="preserve">PROJEKTY ZŁOŻONE/ W OCENIE </t>
  </si>
  <si>
    <t>Wnioskowana kwota dofinansowania</t>
  </si>
  <si>
    <t xml:space="preserve">POLSKI ŁAD </t>
  </si>
  <si>
    <t>BGK</t>
  </si>
  <si>
    <t xml:space="preserve">PROJEKTY W TRAKCIE REALIZACJI </t>
  </si>
  <si>
    <t xml:space="preserve"> </t>
  </si>
  <si>
    <t xml:space="preserve">Dotacja przekazana przez Instytucję Zarządzającą </t>
  </si>
  <si>
    <t>Projekt w trakcie realizacji</t>
  </si>
  <si>
    <t>Polski Ład</t>
  </si>
  <si>
    <t>CYFROWA GMINA - GRANTY PPGR</t>
  </si>
  <si>
    <t>POPC</t>
  </si>
  <si>
    <t>CPPC</t>
  </si>
  <si>
    <t>CYFROWA GMINA - Wzmocnienie bezpieczeństwa cyfrowego Urzędu Miejskiego w Mosinie</t>
  </si>
  <si>
    <t>NFOŚiGW</t>
  </si>
  <si>
    <t>1.</t>
  </si>
  <si>
    <t>2.</t>
  </si>
  <si>
    <t>3.</t>
  </si>
  <si>
    <t>4.</t>
  </si>
  <si>
    <t>5.</t>
  </si>
  <si>
    <t>6.</t>
  </si>
  <si>
    <t>Zgoda Instytucji na wydłużenie realizacji projektu do 30.06.2022 r. Ogłoszono przetarg na wykonanie zadania. Wybrano wykonawcę. Planowany termin podpisania umowy 20.04.2022 r.</t>
  </si>
  <si>
    <t>do 85 % KK</t>
  </si>
  <si>
    <t>63,63 % KK</t>
  </si>
  <si>
    <t>7.</t>
  </si>
  <si>
    <t>8.</t>
  </si>
  <si>
    <t>Sportowa Polska</t>
  </si>
  <si>
    <t xml:space="preserve">Wniosek w trakcie oceny.  </t>
  </si>
  <si>
    <t>„Przebudowa Przedszkola Nr 3 Integracyjnego wraz z budową oddziału żłobkowego oraz kompleksowa modernizacja instalacji centralnego ogrzewania w SP nr 2 w Mosinie”</t>
  </si>
  <si>
    <t>Wniosek w trakcie oceny.</t>
  </si>
  <si>
    <t>Zakup 4 autobusów niskoemisyjnych dla komunikacji gminnej Gminy Mosina</t>
  </si>
  <si>
    <t xml:space="preserve">Wniosek w trakcie oceny. </t>
  </si>
  <si>
    <t>Kompleksowe uzbrojenie ulic Gminy Mosina</t>
  </si>
  <si>
    <t>Niskoemisyjny tabor transportowy</t>
  </si>
  <si>
    <t>Budowa skateparku, wraz z infrastrukturą towarzyszącą i rozbórką istniejących obiektów budowlanych w Mosinie</t>
  </si>
  <si>
    <t>MSiT</t>
  </si>
  <si>
    <t>Termomodernizacja budynku Szkoły Podstawowej w Daszewicach wraz z odwodnieniem</t>
  </si>
  <si>
    <t>do 85% kk</t>
  </si>
  <si>
    <t xml:space="preserve">Projekt w trakcie realizacji. Udzielona wstępna promesa do kwoty 10.450.000,00 zł. Przygotowywane zamówienie publiczne. </t>
  </si>
  <si>
    <t>Uzupełnienie do wniosku wysłane do Instytucji. Projekt w trakcie oceny.</t>
  </si>
  <si>
    <t>Wniosek w trakcie oceny. Lista rezerwowa</t>
  </si>
  <si>
    <t xml:space="preserve">Przebudowa ulicy Różanej i Łąkowej w miejscowości Pecna </t>
  </si>
  <si>
    <t>Ulica Dembowskiego w Mosinie - przebudowa drogi wraz z budową odwodnienia oraz kanału technologicznego.</t>
  </si>
  <si>
    <t>Stan na dzień 30.03.2022 r.</t>
  </si>
  <si>
    <t xml:space="preserve">Monitorowanie stanu realizacji projektów związanych z dofinansowaniem zewnętrznym </t>
  </si>
  <si>
    <t>9.</t>
  </si>
  <si>
    <t>13.</t>
  </si>
  <si>
    <t>W trakcie wyjaśnienia do powstałych rozbieżnosci pomiędzy PFU a projektem. Wezwano Partnera Powiat do uzupełnień oraz Referat Inwestycji. Tabele finansowe z powstałymi zmianami oraz korektami przekazano do UMWW w celu weryfikacji.</t>
  </si>
  <si>
    <t xml:space="preserve">Projekt zakończył się 30.06.2021 r. Wniosek o płatność końcową złołożono w dniu 17.01.2022 r. Zatwierdzono wniosek o płatnośc końcową w dniu 20.01.2022 r. Projekt w trwałości. </t>
  </si>
  <si>
    <t>Udział finansowy partnera w projekcie Powiatu Poznańskiego -   3 898 068,19 zł</t>
  </si>
  <si>
    <t>Uwagi</t>
  </si>
  <si>
    <t>10.</t>
  </si>
  <si>
    <t>11.</t>
  </si>
  <si>
    <t>12.</t>
  </si>
  <si>
    <t xml:space="preserve">Sporządzono dnia 22.04.2022 r. </t>
  </si>
  <si>
    <t>Joanna Lesicka</t>
  </si>
  <si>
    <t xml:space="preserve">Budowa boiska lekkoatetycznego przy SP nr 2   w Mosinie </t>
  </si>
  <si>
    <t>W trakcie podpisania umowy o dofinansowanie.</t>
  </si>
  <si>
    <t>W trakcie weryfikacji dokumentacji do podpisania umowy przez Grantodawcę.</t>
  </si>
  <si>
    <t>Umowa podpisana. Projekt w trakcie realizacji.</t>
  </si>
  <si>
    <t>W trakcie podpisywania umowy.</t>
  </si>
  <si>
    <t>Usuwanie folii rolniczych i innych odpadów pochodzacych z działalnosic rolniczej.</t>
  </si>
  <si>
    <t>Budowa ulic Kazimierza Odnowiciela, Bolesława Krzywoustego, Kazimierza Wielkiego, bez nazwy
(odwodnienie) oraz ul. Kopernika, Kasztanowa,   ul. Chopina (frag.)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</si>
</sst>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theme="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14" fontId="7" fillId="3" borderId="2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top" wrapText="1"/>
    </xf>
    <xf numFmtId="14" fontId="7" fillId="3" borderId="1" xfId="0" applyNumberFormat="1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/>
    <xf numFmtId="14" fontId="8" fillId="3" borderId="1" xfId="0" applyNumberFormat="1" applyFont="1" applyFill="1" applyBorder="1" applyAlignment="1">
      <alignment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9" fillId="3" borderId="1" xfId="0" applyFont="1" applyFill="1" applyBorder="1"/>
    <xf numFmtId="0" fontId="6" fillId="3" borderId="1" xfId="0" applyFont="1" applyFill="1" applyBorder="1" applyAlignment="1">
      <alignment horizontal="left" vertical="center"/>
    </xf>
    <xf numFmtId="9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164" fontId="8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8" fillId="0" borderId="0" xfId="0" applyFont="1"/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wrapText="1"/>
    </xf>
    <xf numFmtId="14" fontId="7" fillId="6" borderId="1" xfId="0" applyNumberFormat="1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10" fontId="7" fillId="6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Font="1"/>
    <xf numFmtId="14" fontId="3" fillId="0" borderId="1" xfId="0" applyNumberFormat="1" applyFont="1" applyBorder="1" applyAlignment="1">
      <alignment horizontal="center"/>
    </xf>
    <xf numFmtId="0" fontId="5" fillId="7" borderId="0" xfId="0" applyFont="1" applyFill="1" applyBorder="1" applyAlignment="1">
      <alignment horizontal="center" vertical="center" wrapText="1"/>
    </xf>
    <xf numFmtId="164" fontId="5" fillId="7" borderId="0" xfId="0" applyNumberFormat="1" applyFont="1" applyFill="1" applyBorder="1" applyAlignment="1">
      <alignment horizontal="center" vertical="center" wrapText="1"/>
    </xf>
    <xf numFmtId="0" fontId="8" fillId="7" borderId="0" xfId="0" applyFont="1" applyFill="1"/>
    <xf numFmtId="0" fontId="0" fillId="7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workbookViewId="0">
      <selection sqref="A1:M32"/>
    </sheetView>
  </sheetViews>
  <sheetFormatPr defaultRowHeight="14.4" x14ac:dyDescent="0.3"/>
  <cols>
    <col min="1" max="1" width="4.88671875" bestFit="1" customWidth="1"/>
    <col min="2" max="2" width="35.109375" customWidth="1"/>
    <col min="3" max="3" width="37.88671875" customWidth="1"/>
    <col min="4" max="4" width="16.88671875" customWidth="1"/>
    <col min="5" max="5" width="15" bestFit="1" customWidth="1"/>
    <col min="6" max="6" width="15.109375" bestFit="1" customWidth="1"/>
    <col min="7" max="7" width="18.33203125" bestFit="1" customWidth="1"/>
    <col min="8" max="8" width="18.88671875" bestFit="1" customWidth="1"/>
    <col min="9" max="9" width="17.33203125" bestFit="1" customWidth="1"/>
    <col min="10" max="10" width="18.44140625" customWidth="1"/>
    <col min="11" max="11" width="20.6640625" bestFit="1" customWidth="1"/>
    <col min="12" max="12" width="13.33203125" customWidth="1"/>
    <col min="13" max="13" width="29.109375" bestFit="1" customWidth="1"/>
  </cols>
  <sheetData>
    <row r="1" spans="1:13" x14ac:dyDescent="0.3">
      <c r="B1" s="55" t="s">
        <v>78</v>
      </c>
      <c r="C1" s="56"/>
      <c r="D1" s="56"/>
      <c r="E1" s="56"/>
      <c r="F1" s="56"/>
      <c r="G1" s="57"/>
      <c r="H1" s="61" t="s">
        <v>77</v>
      </c>
      <c r="I1" s="61"/>
    </row>
    <row r="2" spans="1:13" x14ac:dyDescent="0.3">
      <c r="B2" s="58" t="s">
        <v>39</v>
      </c>
      <c r="C2" s="59"/>
      <c r="D2" s="59"/>
      <c r="E2" s="60"/>
      <c r="F2" s="60"/>
      <c r="G2" s="60"/>
    </row>
    <row r="3" spans="1:13" ht="36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3" t="s">
        <v>11</v>
      </c>
      <c r="M3" s="6" t="s">
        <v>84</v>
      </c>
    </row>
    <row r="4" spans="1:13" ht="60" x14ac:dyDescent="0.3">
      <c r="A4" s="7" t="s">
        <v>12</v>
      </c>
      <c r="B4" s="8" t="s">
        <v>13</v>
      </c>
      <c r="C4" s="9" t="s">
        <v>81</v>
      </c>
      <c r="D4" s="10" t="s">
        <v>14</v>
      </c>
      <c r="E4" s="10" t="s">
        <v>15</v>
      </c>
      <c r="F4" s="11" t="s">
        <v>56</v>
      </c>
      <c r="G4" s="12">
        <v>8173371.6600000001</v>
      </c>
      <c r="H4" s="12">
        <v>6858132.4100000001</v>
      </c>
      <c r="I4" s="13">
        <f>G4-H4</f>
        <v>1315239.25</v>
      </c>
      <c r="J4" s="14">
        <v>0</v>
      </c>
      <c r="K4" s="15">
        <v>0</v>
      </c>
      <c r="L4" s="13">
        <v>0</v>
      </c>
      <c r="M4" s="16" t="s">
        <v>83</v>
      </c>
    </row>
    <row r="5" spans="1:13" ht="61.2" customHeight="1" x14ac:dyDescent="0.3">
      <c r="A5" s="7" t="s">
        <v>16</v>
      </c>
      <c r="B5" s="17" t="s">
        <v>17</v>
      </c>
      <c r="C5" s="18" t="s">
        <v>82</v>
      </c>
      <c r="D5" s="10" t="s">
        <v>14</v>
      </c>
      <c r="E5" s="10" t="s">
        <v>15</v>
      </c>
      <c r="F5" s="11" t="s">
        <v>18</v>
      </c>
      <c r="G5" s="12">
        <v>1003213.9</v>
      </c>
      <c r="H5" s="12">
        <v>852731.8</v>
      </c>
      <c r="I5" s="12">
        <v>170448.6</v>
      </c>
      <c r="J5" s="19">
        <v>477451.85</v>
      </c>
      <c r="K5" s="19">
        <v>581674.56999999995</v>
      </c>
      <c r="L5" s="12">
        <v>0</v>
      </c>
      <c r="M5" s="20"/>
    </row>
    <row r="6" spans="1:13" ht="48" x14ac:dyDescent="0.3">
      <c r="A6" s="7" t="s">
        <v>19</v>
      </c>
      <c r="B6" s="21" t="s">
        <v>20</v>
      </c>
      <c r="C6" s="18" t="s">
        <v>55</v>
      </c>
      <c r="D6" s="22" t="s">
        <v>21</v>
      </c>
      <c r="E6" s="22" t="s">
        <v>15</v>
      </c>
      <c r="F6" s="23" t="s">
        <v>57</v>
      </c>
      <c r="G6" s="24">
        <v>189971.54</v>
      </c>
      <c r="H6" s="24">
        <v>120878</v>
      </c>
      <c r="I6" s="24">
        <v>116386.99</v>
      </c>
      <c r="J6" s="14">
        <v>0</v>
      </c>
      <c r="K6" s="14">
        <v>0</v>
      </c>
      <c r="L6" s="12">
        <v>0</v>
      </c>
      <c r="M6" s="25"/>
    </row>
    <row r="7" spans="1:13" ht="48" x14ac:dyDescent="0.3">
      <c r="A7" s="7" t="s">
        <v>52</v>
      </c>
      <c r="B7" s="21" t="s">
        <v>22</v>
      </c>
      <c r="C7" s="26" t="s">
        <v>23</v>
      </c>
      <c r="D7" s="22" t="s">
        <v>24</v>
      </c>
      <c r="E7" s="22" t="s">
        <v>25</v>
      </c>
      <c r="F7" s="27">
        <v>1</v>
      </c>
      <c r="G7" s="24">
        <v>1400000</v>
      </c>
      <c r="H7" s="24">
        <v>1400000</v>
      </c>
      <c r="I7" s="12">
        <f t="shared" ref="I7" si="0">G7-H7</f>
        <v>0</v>
      </c>
      <c r="J7" s="14">
        <v>0</v>
      </c>
      <c r="K7" s="14">
        <v>0</v>
      </c>
      <c r="L7" s="12">
        <v>0</v>
      </c>
      <c r="M7" s="28" t="s">
        <v>41</v>
      </c>
    </row>
    <row r="8" spans="1:13" s="2" customFormat="1" ht="36" x14ac:dyDescent="0.3">
      <c r="A8" s="29" t="s">
        <v>53</v>
      </c>
      <c r="B8" s="30" t="s">
        <v>90</v>
      </c>
      <c r="C8" s="18" t="s">
        <v>91</v>
      </c>
      <c r="D8" s="22" t="s">
        <v>26</v>
      </c>
      <c r="E8" s="22" t="s">
        <v>15</v>
      </c>
      <c r="F8" s="23" t="s">
        <v>27</v>
      </c>
      <c r="G8" s="24">
        <v>686049.58</v>
      </c>
      <c r="H8" s="24">
        <v>120000</v>
      </c>
      <c r="I8" s="24">
        <v>625000</v>
      </c>
      <c r="J8" s="14">
        <v>0</v>
      </c>
      <c r="K8" s="14">
        <v>0</v>
      </c>
      <c r="L8" s="24">
        <v>0</v>
      </c>
      <c r="M8" s="31"/>
    </row>
    <row r="9" spans="1:13" s="2" customFormat="1" ht="29.4" customHeight="1" x14ac:dyDescent="0.3">
      <c r="A9" s="29" t="s">
        <v>54</v>
      </c>
      <c r="B9" s="32" t="s">
        <v>28</v>
      </c>
      <c r="C9" s="18" t="s">
        <v>42</v>
      </c>
      <c r="D9" s="22" t="s">
        <v>29</v>
      </c>
      <c r="E9" s="22" t="s">
        <v>30</v>
      </c>
      <c r="F9" s="33">
        <v>0.5</v>
      </c>
      <c r="G9" s="24">
        <v>8105117.9000000004</v>
      </c>
      <c r="H9" s="24">
        <v>4052558.95</v>
      </c>
      <c r="I9" s="24">
        <v>4686042.6900000004</v>
      </c>
      <c r="J9" s="14">
        <v>0</v>
      </c>
      <c r="K9" s="14">
        <v>0</v>
      </c>
      <c r="L9" s="24">
        <v>0</v>
      </c>
      <c r="M9" s="31"/>
    </row>
    <row r="10" spans="1:13" s="2" customFormat="1" ht="28.8" customHeight="1" x14ac:dyDescent="0.3">
      <c r="A10" s="29" t="s">
        <v>58</v>
      </c>
      <c r="B10" s="34" t="s">
        <v>31</v>
      </c>
      <c r="C10" s="18" t="s">
        <v>42</v>
      </c>
      <c r="D10" s="22" t="s">
        <v>14</v>
      </c>
      <c r="E10" s="22" t="s">
        <v>15</v>
      </c>
      <c r="F10" s="33">
        <v>0.85</v>
      </c>
      <c r="G10" s="24">
        <v>1300000.03</v>
      </c>
      <c r="H10" s="24">
        <v>1105000</v>
      </c>
      <c r="I10" s="24">
        <v>195344.51</v>
      </c>
      <c r="J10" s="14">
        <v>0</v>
      </c>
      <c r="K10" s="14">
        <v>0</v>
      </c>
      <c r="L10" s="24">
        <v>0</v>
      </c>
      <c r="M10" s="31"/>
    </row>
    <row r="11" spans="1:13" ht="36" x14ac:dyDescent="0.3">
      <c r="A11" s="29" t="s">
        <v>59</v>
      </c>
      <c r="B11" s="30" t="s">
        <v>32</v>
      </c>
      <c r="C11" s="18" t="s">
        <v>42</v>
      </c>
      <c r="D11" s="22" t="s">
        <v>24</v>
      </c>
      <c r="E11" s="22" t="s">
        <v>25</v>
      </c>
      <c r="F11" s="33">
        <v>1</v>
      </c>
      <c r="G11" s="24">
        <v>834000</v>
      </c>
      <c r="H11" s="24">
        <v>400000</v>
      </c>
      <c r="I11" s="24">
        <f>G11-H11</f>
        <v>434000</v>
      </c>
      <c r="J11" s="14">
        <v>0</v>
      </c>
      <c r="K11" s="14">
        <v>0</v>
      </c>
      <c r="L11" s="24">
        <v>0</v>
      </c>
      <c r="M11" s="25"/>
    </row>
    <row r="12" spans="1:13" ht="48" x14ac:dyDescent="0.3">
      <c r="A12" s="7" t="s">
        <v>79</v>
      </c>
      <c r="B12" s="30" t="s">
        <v>96</v>
      </c>
      <c r="C12" s="26" t="s">
        <v>72</v>
      </c>
      <c r="D12" s="22" t="s">
        <v>43</v>
      </c>
      <c r="E12" s="22" t="s">
        <v>38</v>
      </c>
      <c r="F12" s="33">
        <v>0.95</v>
      </c>
      <c r="G12" s="24">
        <v>11000000</v>
      </c>
      <c r="H12" s="24">
        <v>10450000</v>
      </c>
      <c r="I12" s="24">
        <v>550000</v>
      </c>
      <c r="J12" s="14">
        <v>0</v>
      </c>
      <c r="K12" s="35">
        <v>0</v>
      </c>
      <c r="L12" s="12">
        <v>0</v>
      </c>
      <c r="M12" s="25"/>
    </row>
    <row r="13" spans="1:13" ht="24" x14ac:dyDescent="0.3">
      <c r="A13" s="3" t="s">
        <v>85</v>
      </c>
      <c r="B13" s="30" t="s">
        <v>95</v>
      </c>
      <c r="C13" s="18" t="s">
        <v>73</v>
      </c>
      <c r="D13" s="22" t="s">
        <v>48</v>
      </c>
      <c r="E13" s="22" t="s">
        <v>48</v>
      </c>
      <c r="F13" s="33">
        <v>1</v>
      </c>
      <c r="G13" s="24">
        <v>32400</v>
      </c>
      <c r="H13" s="24">
        <v>30000</v>
      </c>
      <c r="I13" s="24">
        <v>2400</v>
      </c>
      <c r="J13" s="14">
        <v>0</v>
      </c>
      <c r="K13" s="35">
        <v>0</v>
      </c>
      <c r="L13" s="12">
        <v>0</v>
      </c>
      <c r="M13" s="25"/>
    </row>
    <row r="14" spans="1:13" ht="24" x14ac:dyDescent="0.3">
      <c r="A14" s="7" t="s">
        <v>86</v>
      </c>
      <c r="B14" s="30" t="s">
        <v>44</v>
      </c>
      <c r="C14" s="26" t="s">
        <v>92</v>
      </c>
      <c r="D14" s="22" t="s">
        <v>45</v>
      </c>
      <c r="E14" s="22" t="s">
        <v>46</v>
      </c>
      <c r="F14" s="33">
        <v>1</v>
      </c>
      <c r="G14" s="24">
        <v>371000</v>
      </c>
      <c r="H14" s="24">
        <v>371000</v>
      </c>
      <c r="I14" s="24">
        <v>0</v>
      </c>
      <c r="J14" s="14">
        <v>0</v>
      </c>
      <c r="K14" s="35">
        <v>0</v>
      </c>
      <c r="L14" s="12">
        <v>0</v>
      </c>
      <c r="M14" s="25"/>
    </row>
    <row r="15" spans="1:13" ht="36" x14ac:dyDescent="0.3">
      <c r="A15" s="7" t="s">
        <v>87</v>
      </c>
      <c r="B15" s="30" t="s">
        <v>47</v>
      </c>
      <c r="C15" s="26" t="s">
        <v>93</v>
      </c>
      <c r="D15" s="22" t="s">
        <v>45</v>
      </c>
      <c r="E15" s="22" t="s">
        <v>46</v>
      </c>
      <c r="F15" s="33">
        <v>1</v>
      </c>
      <c r="G15" s="24">
        <v>100000</v>
      </c>
      <c r="H15" s="24">
        <v>100000</v>
      </c>
      <c r="I15" s="24">
        <v>0</v>
      </c>
      <c r="J15" s="14">
        <v>0</v>
      </c>
      <c r="K15" s="35">
        <v>0</v>
      </c>
      <c r="L15" s="12">
        <v>0</v>
      </c>
      <c r="M15" s="16" t="s">
        <v>41</v>
      </c>
    </row>
    <row r="16" spans="1:13" ht="36" x14ac:dyDescent="0.3">
      <c r="A16" s="3" t="s">
        <v>80</v>
      </c>
      <c r="B16" s="30" t="s">
        <v>76</v>
      </c>
      <c r="C16" s="18" t="s">
        <v>94</v>
      </c>
      <c r="D16" s="22" t="s">
        <v>33</v>
      </c>
      <c r="E16" s="22" t="s">
        <v>30</v>
      </c>
      <c r="F16" s="33">
        <v>0.5</v>
      </c>
      <c r="G16" s="24">
        <v>988287.52</v>
      </c>
      <c r="H16" s="24">
        <f>G16*F16</f>
        <v>494143.76</v>
      </c>
      <c r="I16" s="24">
        <v>704072.99</v>
      </c>
      <c r="J16" s="14">
        <v>0</v>
      </c>
      <c r="K16" s="14">
        <v>0</v>
      </c>
      <c r="L16" s="12">
        <v>0</v>
      </c>
      <c r="M16" s="25"/>
    </row>
    <row r="17" spans="1:13" x14ac:dyDescent="0.3">
      <c r="A17" s="36"/>
      <c r="B17" s="36" t="s">
        <v>34</v>
      </c>
      <c r="C17" s="37"/>
      <c r="D17" s="37"/>
      <c r="E17" s="37"/>
      <c r="F17" s="37"/>
      <c r="G17" s="38">
        <f>SUM(G4:G16)</f>
        <v>34183412.130000003</v>
      </c>
      <c r="H17" s="38">
        <f>SUM(H4:H16)</f>
        <v>26354444.920000002</v>
      </c>
      <c r="I17" s="38">
        <f>SUM(I4:I16)</f>
        <v>8798935.0299999993</v>
      </c>
      <c r="J17" s="38">
        <f>SUM(J4:J16)</f>
        <v>477451.85</v>
      </c>
      <c r="K17" s="38">
        <f>SUM(K4:K16)</f>
        <v>581674.56999999995</v>
      </c>
      <c r="L17" s="39">
        <f>SUM(L4:L15)</f>
        <v>0</v>
      </c>
      <c r="M17" s="40"/>
    </row>
    <row r="18" spans="1:13" x14ac:dyDescent="0.3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x14ac:dyDescent="0.3">
      <c r="A19" s="42"/>
      <c r="B19" s="43" t="s">
        <v>35</v>
      </c>
      <c r="C19" s="44"/>
      <c r="D19" s="45" t="s">
        <v>40</v>
      </c>
      <c r="E19" s="45"/>
      <c r="F19" s="45"/>
      <c r="G19" s="45"/>
      <c r="H19" s="45"/>
      <c r="I19" s="45"/>
      <c r="J19" s="46"/>
      <c r="K19" s="41"/>
      <c r="L19" s="41"/>
      <c r="M19" s="41"/>
    </row>
    <row r="20" spans="1:13" ht="24" x14ac:dyDescent="0.3">
      <c r="A20" s="3" t="s">
        <v>0</v>
      </c>
      <c r="B20" s="47" t="s">
        <v>1</v>
      </c>
      <c r="C20" s="3" t="s">
        <v>2</v>
      </c>
      <c r="D20" s="3" t="s">
        <v>3</v>
      </c>
      <c r="E20" s="3" t="s">
        <v>4</v>
      </c>
      <c r="F20" s="4" t="s">
        <v>5</v>
      </c>
      <c r="G20" s="4" t="s">
        <v>6</v>
      </c>
      <c r="H20" s="4" t="s">
        <v>36</v>
      </c>
      <c r="I20" s="4" t="s">
        <v>8</v>
      </c>
      <c r="J20" s="3" t="s">
        <v>11</v>
      </c>
      <c r="K20" s="41"/>
      <c r="L20" s="41"/>
      <c r="M20" s="41"/>
    </row>
    <row r="21" spans="1:13" ht="48.6" x14ac:dyDescent="0.3">
      <c r="A21" s="3" t="s">
        <v>49</v>
      </c>
      <c r="B21" s="48" t="s">
        <v>62</v>
      </c>
      <c r="C21" s="49" t="s">
        <v>63</v>
      </c>
      <c r="D21" s="50" t="s">
        <v>37</v>
      </c>
      <c r="E21" s="50" t="s">
        <v>38</v>
      </c>
      <c r="F21" s="51">
        <v>0.85</v>
      </c>
      <c r="G21" s="52">
        <v>22000000</v>
      </c>
      <c r="H21" s="52">
        <f t="shared" ref="H21" si="1">F21*G21</f>
        <v>18700000</v>
      </c>
      <c r="I21" s="52">
        <v>3300000</v>
      </c>
      <c r="J21" s="52">
        <v>0</v>
      </c>
      <c r="K21" s="41"/>
      <c r="L21" s="41"/>
      <c r="M21" s="41"/>
    </row>
    <row r="22" spans="1:13" ht="24" x14ac:dyDescent="0.3">
      <c r="A22" s="3" t="s">
        <v>50</v>
      </c>
      <c r="B22" s="53" t="s">
        <v>64</v>
      </c>
      <c r="C22" s="49" t="s">
        <v>65</v>
      </c>
      <c r="D22" s="50" t="s">
        <v>37</v>
      </c>
      <c r="E22" s="50" t="s">
        <v>38</v>
      </c>
      <c r="F22" s="51">
        <v>0.85</v>
      </c>
      <c r="G22" s="52">
        <v>5850000</v>
      </c>
      <c r="H22" s="52">
        <v>4972500</v>
      </c>
      <c r="I22" s="52">
        <f t="shared" ref="I22" si="2">G22-H22</f>
        <v>877500</v>
      </c>
      <c r="J22" s="52">
        <v>0</v>
      </c>
      <c r="K22" s="41"/>
      <c r="L22" s="41"/>
      <c r="M22" s="41"/>
    </row>
    <row r="23" spans="1:13" x14ac:dyDescent="0.3">
      <c r="A23" s="3" t="s">
        <v>51</v>
      </c>
      <c r="B23" s="53" t="s">
        <v>66</v>
      </c>
      <c r="C23" s="49" t="s">
        <v>65</v>
      </c>
      <c r="D23" s="50" t="s">
        <v>37</v>
      </c>
      <c r="E23" s="50" t="s">
        <v>38</v>
      </c>
      <c r="F23" s="51">
        <v>0.95</v>
      </c>
      <c r="G23" s="52">
        <v>29000000</v>
      </c>
      <c r="H23" s="52">
        <v>27550000</v>
      </c>
      <c r="I23" s="52">
        <f>G23-H23</f>
        <v>1450000</v>
      </c>
      <c r="J23" s="52">
        <v>0</v>
      </c>
      <c r="K23" s="41"/>
      <c r="L23" s="41"/>
      <c r="M23" s="41"/>
    </row>
    <row r="24" spans="1:13" x14ac:dyDescent="0.3">
      <c r="A24" s="3" t="s">
        <v>52</v>
      </c>
      <c r="B24" s="53" t="s">
        <v>67</v>
      </c>
      <c r="C24" s="49" t="s">
        <v>65</v>
      </c>
      <c r="D24" s="50" t="s">
        <v>37</v>
      </c>
      <c r="E24" s="50" t="s">
        <v>38</v>
      </c>
      <c r="F24" s="51">
        <v>0.98</v>
      </c>
      <c r="G24" s="52">
        <v>5100000</v>
      </c>
      <c r="H24" s="52">
        <v>4998000</v>
      </c>
      <c r="I24" s="52">
        <v>102000</v>
      </c>
      <c r="J24" s="52">
        <v>0</v>
      </c>
      <c r="K24" s="41"/>
      <c r="L24" s="41"/>
      <c r="M24" s="41"/>
    </row>
    <row r="25" spans="1:13" ht="36" x14ac:dyDescent="0.3">
      <c r="A25" s="3" t="s">
        <v>53</v>
      </c>
      <c r="B25" s="53" t="s">
        <v>68</v>
      </c>
      <c r="C25" s="49" t="s">
        <v>61</v>
      </c>
      <c r="D25" s="50" t="s">
        <v>60</v>
      </c>
      <c r="E25" s="50" t="s">
        <v>69</v>
      </c>
      <c r="F25" s="51">
        <v>0.33</v>
      </c>
      <c r="G25" s="52">
        <v>1488896</v>
      </c>
      <c r="H25" s="52">
        <v>491335.67999999999</v>
      </c>
      <c r="I25" s="52">
        <f>G25-H25</f>
        <v>997560.32000000007</v>
      </c>
      <c r="J25" s="52">
        <v>0</v>
      </c>
      <c r="K25" s="41"/>
      <c r="L25" s="41"/>
      <c r="M25" s="41"/>
    </row>
    <row r="26" spans="1:13" ht="36" x14ac:dyDescent="0.3">
      <c r="A26" s="3" t="s">
        <v>54</v>
      </c>
      <c r="B26" s="53" t="s">
        <v>70</v>
      </c>
      <c r="C26" s="49" t="s">
        <v>61</v>
      </c>
      <c r="D26" s="50" t="s">
        <v>14</v>
      </c>
      <c r="E26" s="50" t="s">
        <v>15</v>
      </c>
      <c r="F26" s="51" t="s">
        <v>71</v>
      </c>
      <c r="G26" s="52">
        <v>1431384.03</v>
      </c>
      <c r="H26" s="52">
        <v>1216676.42</v>
      </c>
      <c r="I26" s="52">
        <f>G26-H26</f>
        <v>214707.6100000001</v>
      </c>
      <c r="J26" s="52">
        <v>0</v>
      </c>
      <c r="K26" s="41"/>
      <c r="L26" s="41"/>
      <c r="M26" s="41"/>
    </row>
    <row r="27" spans="1:13" ht="24" x14ac:dyDescent="0.3">
      <c r="A27" s="3" t="s">
        <v>58</v>
      </c>
      <c r="B27" s="53" t="s">
        <v>75</v>
      </c>
      <c r="C27" s="49" t="s">
        <v>74</v>
      </c>
      <c r="D27" s="50" t="s">
        <v>33</v>
      </c>
      <c r="E27" s="50" t="s">
        <v>30</v>
      </c>
      <c r="F27" s="51">
        <v>0.8</v>
      </c>
      <c r="G27" s="52">
        <v>4900000</v>
      </c>
      <c r="H27" s="52">
        <f>G27*F27</f>
        <v>3920000</v>
      </c>
      <c r="I27" s="52">
        <f>G27-H27</f>
        <v>980000</v>
      </c>
      <c r="J27" s="52">
        <v>0</v>
      </c>
      <c r="K27" s="41"/>
      <c r="L27" s="41"/>
      <c r="M27" s="41"/>
    </row>
    <row r="28" spans="1:13" x14ac:dyDescent="0.3">
      <c r="A28" s="3"/>
      <c r="B28" s="3" t="s">
        <v>34</v>
      </c>
      <c r="C28" s="3"/>
      <c r="D28" s="3"/>
      <c r="E28" s="3"/>
      <c r="F28" s="3"/>
      <c r="G28" s="54">
        <f>SUM(G21:G27)</f>
        <v>69770280.030000001</v>
      </c>
      <c r="H28" s="54">
        <f>SUM(H21:H27)</f>
        <v>61848512.100000001</v>
      </c>
      <c r="I28" s="54">
        <f>SUM(I21:I27)</f>
        <v>7921767.9300000006</v>
      </c>
      <c r="J28" s="54">
        <f>SUM(J21:J26)</f>
        <v>0</v>
      </c>
      <c r="K28" s="41"/>
      <c r="L28" s="41"/>
      <c r="M28" s="41"/>
    </row>
    <row r="29" spans="1:13" s="65" customFormat="1" x14ac:dyDescent="0.3">
      <c r="A29" s="62"/>
      <c r="B29" s="62"/>
      <c r="C29" s="62"/>
      <c r="D29" s="62"/>
      <c r="E29" s="62"/>
      <c r="F29" s="62"/>
      <c r="G29" s="63"/>
      <c r="H29" s="63"/>
      <c r="I29" s="63"/>
      <c r="J29" s="63"/>
      <c r="K29" s="64"/>
      <c r="L29" s="64"/>
      <c r="M29" s="64"/>
    </row>
    <row r="30" spans="1:13" x14ac:dyDescent="0.3">
      <c r="A30" s="1"/>
      <c r="B30" s="41" t="s">
        <v>88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3" x14ac:dyDescent="0.3">
      <c r="B31" s="41" t="s">
        <v>89</v>
      </c>
    </row>
    <row r="32" spans="1:13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3"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3"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4">
    <mergeCell ref="B1:G1"/>
    <mergeCell ref="H1:I1"/>
    <mergeCell ref="B2:D2"/>
    <mergeCell ref="B19:C19"/>
  </mergeCells>
  <pageMargins left="0.25" right="0.25" top="0.75" bottom="0.75" header="0.3" footer="0.3"/>
  <pageSetup paperSize="8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Starostwo Powiatowe w Poznaniu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Lesicka</dc:creator>
  <cp:lastModifiedBy>Joanna Lesicka</cp:lastModifiedBy>
  <cp:lastPrinted>2022-04-22T06:51:42Z</cp:lastPrinted>
  <dcterms:created xsi:type="dcterms:W3CDTF">2022-04-20T09:13:38Z</dcterms:created>
  <dcterms:modified xsi:type="dcterms:W3CDTF">2022-04-22T07:32:50Z</dcterms:modified>
</cp:coreProperties>
</file>