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łgorzata\Desktop\"/>
    </mc:Choice>
  </mc:AlternateContent>
  <xr:revisionPtr revIDLastSave="0" documentId="8_{6F47C92F-BC48-461A-B62F-85FF60643259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2" i="1" l="1"/>
  <c r="J41" i="1"/>
  <c r="L41" i="1" s="1"/>
  <c r="J37" i="1"/>
  <c r="L37" i="1" s="1"/>
  <c r="J32" i="1"/>
  <c r="L32" i="1" s="1"/>
  <c r="J29" i="1"/>
  <c r="L29" i="1" s="1"/>
  <c r="J27" i="1"/>
  <c r="L27" i="1" s="1"/>
  <c r="J24" i="1"/>
  <c r="L24" i="1" s="1"/>
  <c r="J21" i="1"/>
  <c r="L21" i="1" s="1"/>
  <c r="L19" i="1"/>
  <c r="L16" i="1"/>
  <c r="Z14" i="1"/>
  <c r="Z16" i="1" s="1"/>
  <c r="L14" i="1"/>
  <c r="J12" i="1"/>
  <c r="L12" i="1" s="1"/>
  <c r="J9" i="1"/>
  <c r="L9" i="1" s="1"/>
  <c r="J7" i="1"/>
  <c r="L7" i="1" s="1"/>
  <c r="J5" i="1"/>
  <c r="J42" i="1" l="1"/>
  <c r="L42" i="1" s="1"/>
  <c r="L5" i="1"/>
</calcChain>
</file>

<file path=xl/sharedStrings.xml><?xml version="1.0" encoding="utf-8"?>
<sst xmlns="http://schemas.openxmlformats.org/spreadsheetml/2006/main" count="62" uniqueCount="53">
  <si>
    <t>Propozycja umniejszeń wydatków w budżecie roku 2021 na sesję w dn. 8.11.2021r.</t>
  </si>
  <si>
    <t>Lp.</t>
  </si>
  <si>
    <t>Budżet</t>
  </si>
  <si>
    <t>Wykonanie na dz. 30.06.2021r.</t>
  </si>
  <si>
    <t>Wykonanie na dz. 30.09.2021r.</t>
  </si>
  <si>
    <t>zmniejszenie wydatku w rozdziale</t>
  </si>
  <si>
    <t>Gospodarka leśna</t>
  </si>
  <si>
    <t xml:space="preserve"> 21.01.2021r.</t>
  </si>
  <si>
    <t xml:space="preserve"> 28.10.2021r.</t>
  </si>
  <si>
    <t>wartość</t>
  </si>
  <si>
    <t>%</t>
  </si>
  <si>
    <t>%*</t>
  </si>
  <si>
    <t>Proponowane umniejszenie</t>
  </si>
  <si>
    <t>o kwotę</t>
  </si>
  <si>
    <t>Lokalny transport zbiorowy</t>
  </si>
  <si>
    <t>60004-4307</t>
  </si>
  <si>
    <t>zakup usług pozostałych</t>
  </si>
  <si>
    <t>60016-4390</t>
  </si>
  <si>
    <t>zakup usług obejmujących wykonanie analiz i opinii</t>
  </si>
  <si>
    <t>63003-4270</t>
  </si>
  <si>
    <t>zakup usług remontowych</t>
  </si>
  <si>
    <t>Plany zagospodarowania przestrzennego</t>
  </si>
  <si>
    <t>71004-4170</t>
  </si>
  <si>
    <t>wynagrodzenia bezosobowe</t>
  </si>
  <si>
    <t>75023-4210</t>
  </si>
  <si>
    <t>wzrost wydatków bieżących</t>
  </si>
  <si>
    <t>zakup materiałów i wyposażenia</t>
  </si>
  <si>
    <t>zmiana zarządzenie 28.10</t>
  </si>
  <si>
    <t>75023-4270</t>
  </si>
  <si>
    <t>Promocja jst</t>
  </si>
  <si>
    <t>75075-4210</t>
  </si>
  <si>
    <t>75075-4300</t>
  </si>
  <si>
    <t>Pozostała działalność</t>
  </si>
  <si>
    <t>75095-4300</t>
  </si>
  <si>
    <t>Kultura fizyczna</t>
  </si>
  <si>
    <t>92605-4010**</t>
  </si>
  <si>
    <t>wynagrodzenia osobowe</t>
  </si>
  <si>
    <t>92605-4170**</t>
  </si>
  <si>
    <t>umniejszenie narzutów na wynagrodzenie 4110 i 4120 zgodnie z zasadami</t>
  </si>
  <si>
    <t>92605-4300</t>
  </si>
  <si>
    <t>Zmiany w propozycjach przedłożonych przez Burmistrza</t>
  </si>
  <si>
    <t>Transport</t>
  </si>
  <si>
    <t>60016-4300 drogi gminne</t>
  </si>
  <si>
    <t>zmiana w proponowanej zmianie do kwoty 213.169,89 zł z kwoty 233.169,89 zł</t>
  </si>
  <si>
    <t>Urząd gminy</t>
  </si>
  <si>
    <t>zmiana w proponowanej zmianie wynagrodzenia do kwoty 40.000,- zł z kwoty 460.000,- zł</t>
  </si>
  <si>
    <t>75023-4010</t>
  </si>
  <si>
    <t>Razem</t>
  </si>
  <si>
    <t>Daszewice, 8.11.2021r.</t>
  </si>
  <si>
    <t>*do budżetu przyjętego w dn. 6.10.2021r.</t>
  </si>
  <si>
    <t>** kwoty umniejszenia w grudniu 2020r.</t>
  </si>
  <si>
    <t>Zestawiła : E.Jarecka</t>
  </si>
  <si>
    <r>
      <rPr>
        <sz val="11"/>
        <color rgb="FF6666FF"/>
        <rFont val="Arial"/>
        <family val="2"/>
        <charset val="238"/>
      </rPr>
      <t>kolor niebieski</t>
    </r>
    <r>
      <rPr>
        <sz val="11"/>
        <color theme="1"/>
        <rFont val="Calibri"/>
        <family val="2"/>
        <charset val="238"/>
        <scheme val="minor"/>
      </rPr>
      <t xml:space="preserve"> propozycje Jana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</si>
</sst>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rgb="FF6666FF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/>
    <xf numFmtId="4" fontId="0" fillId="0" borderId="0" xfId="0" applyNumberFormat="1"/>
    <xf numFmtId="4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 vertical="center" wrapText="1"/>
    </xf>
    <xf numFmtId="10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 vertical="center" wrapText="1"/>
    </xf>
    <xf numFmtId="10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10" fontId="0" fillId="0" borderId="1" xfId="0" applyNumberFormat="1" applyBorder="1" applyAlignment="1">
      <alignment horizontal="right"/>
    </xf>
    <xf numFmtId="0" fontId="4" fillId="0" borderId="0" xfId="0" applyFont="1"/>
    <xf numFmtId="4" fontId="5" fillId="0" borderId="1" xfId="0" applyNumberFormat="1" applyFont="1" applyBorder="1"/>
    <xf numFmtId="0" fontId="3" fillId="0" borderId="1" xfId="0" applyFont="1" applyBorder="1"/>
    <xf numFmtId="10" fontId="3" fillId="0" borderId="1" xfId="0" applyNumberFormat="1" applyFont="1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 applyAlignment="1">
      <alignment horizontal="right"/>
    </xf>
    <xf numFmtId="4" fontId="2" fillId="2" borderId="0" xfId="0" applyNumberFormat="1" applyFont="1" applyFill="1" applyAlignment="1">
      <alignment horizontal="left"/>
    </xf>
    <xf numFmtId="4" fontId="0" fillId="2" borderId="0" xfId="0" applyNumberFormat="1" applyFill="1"/>
    <xf numFmtId="0" fontId="0" fillId="0" borderId="0" xfId="0" applyAlignment="1">
      <alignment wrapText="1"/>
    </xf>
    <xf numFmtId="10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5"/>
  <sheetViews>
    <sheetView tabSelected="1" workbookViewId="0">
      <selection activeCell="K11" sqref="K11"/>
    </sheetView>
  </sheetViews>
  <sheetFormatPr defaultRowHeight="15" x14ac:dyDescent="0.25"/>
  <cols>
    <col min="1" max="1" width="5.7109375" customWidth="1"/>
    <col min="2" max="2" width="35.28515625" customWidth="1"/>
    <col min="3" max="3" width="14" customWidth="1"/>
    <col min="4" max="4" width="15.28515625" customWidth="1"/>
    <col min="5" max="5" width="13.7109375" customWidth="1"/>
    <col min="6" max="6" width="12.28515625" customWidth="1"/>
    <col min="7" max="7" width="14.85546875" customWidth="1"/>
    <col min="8" max="8" width="12.28515625" customWidth="1"/>
    <col min="9" max="9" width="16.5703125" customWidth="1"/>
    <col min="10" max="10" width="15.5703125" customWidth="1"/>
    <col min="11" max="11" width="11.28515625" bestFit="1" customWidth="1"/>
    <col min="12" max="12" width="138.85546875" bestFit="1" customWidth="1"/>
    <col min="13" max="24" width="15.7109375" customWidth="1"/>
    <col min="25" max="25" width="27.42578125" bestFit="1" customWidth="1"/>
    <col min="26" max="26" width="15.42578125" bestFit="1" customWidth="1"/>
  </cols>
  <sheetData>
    <row r="1" spans="1:26" x14ac:dyDescent="0.25">
      <c r="B1" s="36" t="s">
        <v>0</v>
      </c>
      <c r="C1" s="36"/>
      <c r="D1" s="36"/>
      <c r="E1" s="36"/>
      <c r="F1" s="36"/>
      <c r="G1" s="36"/>
      <c r="H1" s="36"/>
      <c r="I1" s="36"/>
    </row>
    <row r="2" spans="1:26" ht="27.75" customHeight="1" x14ac:dyDescent="0.25">
      <c r="A2" s="1" t="s">
        <v>1</v>
      </c>
      <c r="B2" s="2"/>
      <c r="C2" s="37" t="s">
        <v>2</v>
      </c>
      <c r="D2" s="37"/>
      <c r="E2" s="37" t="s">
        <v>3</v>
      </c>
      <c r="F2" s="37"/>
      <c r="G2" s="37" t="s">
        <v>4</v>
      </c>
      <c r="H2" s="37"/>
      <c r="L2" s="35" t="s">
        <v>5</v>
      </c>
    </row>
    <row r="3" spans="1:26" ht="30" x14ac:dyDescent="0.25">
      <c r="A3" s="3"/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9</v>
      </c>
      <c r="H3" s="5" t="s">
        <v>11</v>
      </c>
      <c r="I3" s="6" t="s">
        <v>12</v>
      </c>
      <c r="J3" s="6" t="s">
        <v>12</v>
      </c>
      <c r="L3" s="35" t="s">
        <v>13</v>
      </c>
    </row>
    <row r="4" spans="1:26" x14ac:dyDescent="0.25">
      <c r="A4" s="3"/>
      <c r="B4" s="4" t="s">
        <v>14</v>
      </c>
      <c r="C4" s="5"/>
      <c r="D4" s="5"/>
      <c r="E4" s="5"/>
      <c r="F4" s="5"/>
      <c r="G4" s="5"/>
      <c r="H4" s="5"/>
      <c r="I4" s="7"/>
      <c r="J4" s="8"/>
    </row>
    <row r="5" spans="1:26" x14ac:dyDescent="0.25">
      <c r="A5" s="3">
        <v>2</v>
      </c>
      <c r="B5" s="7" t="s">
        <v>15</v>
      </c>
      <c r="C5" s="9">
        <v>50273.86</v>
      </c>
      <c r="D5" s="10">
        <v>21000</v>
      </c>
      <c r="E5" s="10">
        <v>1700</v>
      </c>
      <c r="F5" s="11">
        <v>3.3814789634215497E-2</v>
      </c>
      <c r="G5" s="10">
        <v>1700</v>
      </c>
      <c r="H5" s="11">
        <v>8.0952380952380998E-2</v>
      </c>
      <c r="I5" s="12">
        <v>11000</v>
      </c>
      <c r="J5" s="8">
        <f>I5</f>
        <v>11000</v>
      </c>
      <c r="L5" t="str">
        <f>$L$2&amp;" "&amp;B5&amp;" "&amp;$L$3&amp;" "&amp;J5&amp;" "&amp;B6</f>
        <v>zmniejszenie wydatku w rozdziale 60004-4307 o kwotę 11000 zakup usług pozostałych</v>
      </c>
    </row>
    <row r="6" spans="1:26" x14ac:dyDescent="0.25">
      <c r="A6" s="3"/>
      <c r="B6" s="7" t="s">
        <v>16</v>
      </c>
      <c r="C6" s="13"/>
      <c r="D6" s="13"/>
      <c r="E6" s="13"/>
      <c r="F6" s="13"/>
      <c r="G6" s="13"/>
      <c r="H6" s="13"/>
      <c r="I6" s="14"/>
      <c r="J6" s="8"/>
    </row>
    <row r="7" spans="1:26" x14ac:dyDescent="0.25">
      <c r="A7" s="3">
        <v>3</v>
      </c>
      <c r="B7" s="7" t="s">
        <v>17</v>
      </c>
      <c r="C7" s="12">
        <v>20000</v>
      </c>
      <c r="D7" s="12">
        <v>20000</v>
      </c>
      <c r="E7" s="13">
        <v>0</v>
      </c>
      <c r="F7" s="11">
        <v>0</v>
      </c>
      <c r="G7" s="13">
        <v>0</v>
      </c>
      <c r="H7" s="11">
        <v>0</v>
      </c>
      <c r="I7" s="12">
        <v>10000</v>
      </c>
      <c r="J7" s="8">
        <f>I7</f>
        <v>10000</v>
      </c>
      <c r="L7" t="str">
        <f>$L$2&amp;" "&amp;B7&amp;" "&amp;$L$3&amp;" "&amp;J7&amp;" "&amp;B8</f>
        <v>zmniejszenie wydatku w rozdziale 60016-4390 o kwotę 10000 zakup usług obejmujących wykonanie analiz i opinii</v>
      </c>
    </row>
    <row r="8" spans="1:26" ht="29.85" customHeight="1" x14ac:dyDescent="0.25">
      <c r="A8" s="3"/>
      <c r="B8" s="2" t="s">
        <v>18</v>
      </c>
      <c r="C8" s="13"/>
      <c r="D8" s="13"/>
      <c r="E8" s="10"/>
      <c r="F8" s="13"/>
      <c r="G8" s="10"/>
      <c r="H8" s="13"/>
      <c r="I8" s="12"/>
      <c r="J8" s="8"/>
    </row>
    <row r="9" spans="1:26" x14ac:dyDescent="0.25">
      <c r="A9" s="3">
        <v>5</v>
      </c>
      <c r="B9" s="15" t="s">
        <v>19</v>
      </c>
      <c r="C9" s="16">
        <v>60000</v>
      </c>
      <c r="D9" s="17">
        <v>46000</v>
      </c>
      <c r="E9" s="17">
        <v>486.9</v>
      </c>
      <c r="F9" s="18">
        <v>1.0584782608695701E-2</v>
      </c>
      <c r="G9" s="17">
        <v>486.9</v>
      </c>
      <c r="H9" s="18">
        <v>1.0584782608695701E-2</v>
      </c>
      <c r="I9" s="19">
        <v>6000</v>
      </c>
      <c r="J9" s="8">
        <f>I9</f>
        <v>6000</v>
      </c>
      <c r="L9" t="str">
        <f>$L$2&amp;" "&amp;B9&amp;" "&amp;$L$3&amp;" "&amp;J9&amp;" "&amp;B10</f>
        <v>zmniejszenie wydatku w rozdziale 63003-4270 o kwotę 6000 zakup usług remontowych</v>
      </c>
    </row>
    <row r="10" spans="1:26" ht="14.85" customHeight="1" x14ac:dyDescent="0.25">
      <c r="B10" s="2" t="s">
        <v>20</v>
      </c>
      <c r="C10" s="13"/>
      <c r="D10" s="10"/>
      <c r="E10" s="10"/>
      <c r="F10" s="13"/>
      <c r="G10" s="10"/>
      <c r="H10" s="13"/>
      <c r="I10" s="12"/>
      <c r="J10" s="8"/>
    </row>
    <row r="11" spans="1:26" ht="28.9" customHeight="1" x14ac:dyDescent="0.25">
      <c r="A11" s="3"/>
      <c r="B11" s="20" t="s">
        <v>21</v>
      </c>
      <c r="C11" s="13"/>
      <c r="D11" s="13"/>
      <c r="E11" s="10"/>
      <c r="F11" s="11"/>
      <c r="G11" s="13"/>
      <c r="H11" s="13"/>
      <c r="I11" s="12"/>
      <c r="J11" s="8"/>
    </row>
    <row r="12" spans="1:26" x14ac:dyDescent="0.25">
      <c r="A12" s="3">
        <v>8</v>
      </c>
      <c r="B12" s="2" t="s">
        <v>22</v>
      </c>
      <c r="C12" s="9">
        <v>5000</v>
      </c>
      <c r="D12" s="10">
        <v>42500</v>
      </c>
      <c r="E12" s="10">
        <v>10348</v>
      </c>
      <c r="F12" s="11">
        <v>0.24348235294117601</v>
      </c>
      <c r="G12" s="10">
        <v>15973</v>
      </c>
      <c r="H12" s="11">
        <v>0.37583529411764699</v>
      </c>
      <c r="I12" s="12">
        <v>20000</v>
      </c>
      <c r="J12" s="8">
        <f>I12</f>
        <v>20000</v>
      </c>
      <c r="L12" t="str">
        <f>$L$2&amp;" "&amp;B12&amp;" "&amp;$L$3&amp;" "&amp;J12&amp;" "&amp;B13</f>
        <v>zmniejszenie wydatku w rozdziale 71004-4170 o kwotę 20000 wynagrodzenia bezosobowe</v>
      </c>
    </row>
    <row r="13" spans="1:26" x14ac:dyDescent="0.25">
      <c r="A13" s="3"/>
      <c r="B13" s="2" t="s">
        <v>23</v>
      </c>
      <c r="C13" s="13"/>
      <c r="D13" s="13"/>
      <c r="E13" s="13"/>
      <c r="F13" s="13"/>
      <c r="G13" s="13"/>
      <c r="H13" s="13"/>
      <c r="I13" s="14"/>
      <c r="J13" s="8"/>
    </row>
    <row r="14" spans="1:26" x14ac:dyDescent="0.25">
      <c r="A14" s="3">
        <v>10</v>
      </c>
      <c r="B14" s="7" t="s">
        <v>24</v>
      </c>
      <c r="C14" s="9">
        <v>500000</v>
      </c>
      <c r="D14" s="10">
        <v>496000</v>
      </c>
      <c r="E14" s="10">
        <v>91244.14</v>
      </c>
      <c r="F14" s="11">
        <v>0.18395995967741899</v>
      </c>
      <c r="G14" s="10">
        <v>141784.32000000001</v>
      </c>
      <c r="H14" s="11">
        <v>0.28585548387096799</v>
      </c>
      <c r="I14" s="9">
        <v>146000</v>
      </c>
      <c r="J14" s="8">
        <v>100000</v>
      </c>
      <c r="L14" t="str">
        <f>$L$2&amp;" "&amp;B14&amp;" "&amp;$L$3&amp;" "&amp;J14&amp;" "&amp;B15</f>
        <v>zmniejszenie wydatku w rozdziale 75023-4210 o kwotę 100000 zakup materiałów i wyposażenia</v>
      </c>
      <c r="Y14" t="s">
        <v>25</v>
      </c>
      <c r="Z14" s="21" t="e">
        <f>#REF!-#REF!</f>
        <v>#REF!</v>
      </c>
    </row>
    <row r="15" spans="1:26" x14ac:dyDescent="0.25">
      <c r="A15" s="3"/>
      <c r="B15" s="7" t="s">
        <v>26</v>
      </c>
      <c r="C15" s="22"/>
      <c r="D15" s="22"/>
      <c r="E15" s="22"/>
      <c r="F15" s="22"/>
      <c r="G15" s="22"/>
      <c r="H15" s="22"/>
      <c r="I15" s="23"/>
      <c r="J15" s="8"/>
      <c r="Y15" t="s">
        <v>27</v>
      </c>
      <c r="Z15" s="21">
        <v>1447899.03</v>
      </c>
    </row>
    <row r="16" spans="1:26" x14ac:dyDescent="0.25">
      <c r="A16" s="3">
        <v>12</v>
      </c>
      <c r="B16" s="7" t="s">
        <v>28</v>
      </c>
      <c r="C16" s="12">
        <v>100000</v>
      </c>
      <c r="D16" s="9">
        <v>78000</v>
      </c>
      <c r="E16" s="9">
        <v>728.02</v>
      </c>
      <c r="F16" s="24">
        <v>7.2801999999999997E-3</v>
      </c>
      <c r="G16" s="9">
        <v>21227.24</v>
      </c>
      <c r="H16" s="24">
        <v>0.2122724</v>
      </c>
      <c r="I16" s="9">
        <v>25000</v>
      </c>
      <c r="J16" s="8">
        <v>15000</v>
      </c>
      <c r="L16" t="str">
        <f>$L$2&amp;" "&amp;B16&amp;" "&amp;$L$3&amp;" "&amp;J16&amp;" "&amp;B17</f>
        <v>zmniejszenie wydatku w rozdziale 75023-4270 o kwotę 15000 zakup usług remontowych</v>
      </c>
      <c r="Y16" s="25" t="s">
        <v>25</v>
      </c>
      <c r="Z16" s="26" t="e">
        <f>Z14-Z15</f>
        <v>#REF!</v>
      </c>
    </row>
    <row r="17" spans="1:12" x14ac:dyDescent="0.25">
      <c r="A17" s="3"/>
      <c r="B17" s="7" t="s">
        <v>20</v>
      </c>
      <c r="C17" s="9"/>
      <c r="D17" s="9"/>
      <c r="E17" s="9"/>
      <c r="F17" s="24"/>
      <c r="G17" s="9"/>
      <c r="H17" s="24"/>
      <c r="I17" s="9"/>
      <c r="J17" s="8"/>
    </row>
    <row r="18" spans="1:12" x14ac:dyDescent="0.25">
      <c r="A18" s="3"/>
      <c r="B18" s="4" t="s">
        <v>29</v>
      </c>
      <c r="C18" s="9"/>
      <c r="D18" s="9"/>
      <c r="E18" s="9"/>
      <c r="F18" s="24"/>
      <c r="G18" s="9"/>
      <c r="H18" s="24"/>
      <c r="I18" s="9"/>
      <c r="J18" s="8"/>
    </row>
    <row r="19" spans="1:12" x14ac:dyDescent="0.25">
      <c r="A19" s="3">
        <v>14</v>
      </c>
      <c r="B19" s="27" t="s">
        <v>30</v>
      </c>
      <c r="C19" s="16">
        <v>75000</v>
      </c>
      <c r="D19" s="19">
        <v>100000</v>
      </c>
      <c r="E19" s="19">
        <v>6362.72</v>
      </c>
      <c r="F19" s="28">
        <v>8.4836266666666701E-2</v>
      </c>
      <c r="G19" s="19">
        <v>47901.95</v>
      </c>
      <c r="H19" s="28">
        <v>0.47901949999999999</v>
      </c>
      <c r="I19" s="19">
        <v>10000</v>
      </c>
      <c r="J19" s="8">
        <v>5000</v>
      </c>
      <c r="L19" t="str">
        <f>$L$2&amp;" "&amp;B19&amp;" "&amp;$L$3&amp;" "&amp;J19&amp;" "&amp;B20</f>
        <v>zmniejszenie wydatku w rozdziale 75075-4210 o kwotę 5000 zakup materiałów i wyposażenia</v>
      </c>
    </row>
    <row r="20" spans="1:12" x14ac:dyDescent="0.25">
      <c r="A20" s="3"/>
      <c r="B20" s="7" t="s">
        <v>26</v>
      </c>
      <c r="C20" s="9"/>
      <c r="D20" s="9"/>
      <c r="E20" s="9"/>
      <c r="F20" s="24"/>
      <c r="G20" s="9"/>
      <c r="H20" s="24"/>
      <c r="I20" s="9"/>
      <c r="J20" s="8"/>
    </row>
    <row r="21" spans="1:12" x14ac:dyDescent="0.25">
      <c r="A21" s="3">
        <v>15</v>
      </c>
      <c r="B21" s="27" t="s">
        <v>31</v>
      </c>
      <c r="C21" s="16">
        <v>75000</v>
      </c>
      <c r="D21" s="19">
        <v>50000</v>
      </c>
      <c r="E21" s="19">
        <v>16285.98</v>
      </c>
      <c r="F21" s="28">
        <v>0.21714639999999999</v>
      </c>
      <c r="G21" s="19">
        <v>29302.82</v>
      </c>
      <c r="H21" s="28">
        <v>0.58605640000000003</v>
      </c>
      <c r="I21" s="19">
        <v>5000</v>
      </c>
      <c r="J21" s="8">
        <f t="shared" ref="J21" si="0">I21</f>
        <v>5000</v>
      </c>
      <c r="L21" t="str">
        <f>$L$2&amp;" "&amp;B21&amp;" "&amp;$L$3&amp;" "&amp;J21&amp;" "&amp;B22</f>
        <v>zmniejszenie wydatku w rozdziale 75075-4300 o kwotę 5000 zakup usług pozostałych</v>
      </c>
    </row>
    <row r="22" spans="1:12" x14ac:dyDescent="0.25">
      <c r="A22" s="3"/>
      <c r="B22" s="7" t="s">
        <v>16</v>
      </c>
      <c r="C22" s="9"/>
      <c r="D22" s="9"/>
      <c r="E22" s="9"/>
      <c r="F22" s="24"/>
      <c r="G22" s="9"/>
      <c r="H22" s="24"/>
      <c r="I22" s="9"/>
      <c r="J22" s="8"/>
    </row>
    <row r="23" spans="1:12" x14ac:dyDescent="0.25">
      <c r="A23" s="3"/>
      <c r="B23" s="4" t="s">
        <v>32</v>
      </c>
      <c r="C23" s="9"/>
      <c r="D23" s="9"/>
      <c r="E23" s="9"/>
      <c r="F23" s="24"/>
      <c r="G23" s="9"/>
      <c r="H23" s="24"/>
      <c r="I23" s="9"/>
      <c r="J23" s="8"/>
    </row>
    <row r="24" spans="1:12" x14ac:dyDescent="0.25">
      <c r="A24" s="3">
        <v>16</v>
      </c>
      <c r="B24" s="27" t="s">
        <v>33</v>
      </c>
      <c r="C24" s="16">
        <v>103482</v>
      </c>
      <c r="D24" s="19">
        <v>103482</v>
      </c>
      <c r="E24" s="19">
        <v>31240.76</v>
      </c>
      <c r="F24" s="28">
        <v>0.22887003663003699</v>
      </c>
      <c r="G24" s="19">
        <v>83606.350000000006</v>
      </c>
      <c r="H24" s="28">
        <v>0.61866014014991799</v>
      </c>
      <c r="I24" s="19">
        <v>3000</v>
      </c>
      <c r="J24" s="8">
        <f t="shared" ref="J24" si="1">I24</f>
        <v>3000</v>
      </c>
      <c r="L24" t="str">
        <f>$L$2&amp;" "&amp;B24&amp;" "&amp;$L$3&amp;" "&amp;J24&amp;" "&amp;B25</f>
        <v>zmniejszenie wydatku w rozdziale 75095-4300 o kwotę 3000 zakup usług pozostałych</v>
      </c>
    </row>
    <row r="25" spans="1:12" x14ac:dyDescent="0.25">
      <c r="A25" s="3"/>
      <c r="B25" s="7" t="s">
        <v>16</v>
      </c>
      <c r="C25" s="9"/>
      <c r="D25" s="9"/>
      <c r="E25" s="9"/>
      <c r="F25" s="24"/>
      <c r="G25" s="9"/>
      <c r="H25" s="24"/>
      <c r="I25" s="9"/>
      <c r="J25" s="8"/>
    </row>
    <row r="26" spans="1:12" x14ac:dyDescent="0.25">
      <c r="A26" s="3"/>
      <c r="B26" s="4" t="s">
        <v>34</v>
      </c>
      <c r="C26" s="9"/>
      <c r="D26" s="9"/>
      <c r="E26" s="9"/>
      <c r="F26" s="24"/>
      <c r="G26" s="9"/>
      <c r="H26" s="24"/>
      <c r="I26" s="9"/>
      <c r="J26" s="8"/>
    </row>
    <row r="27" spans="1:12" x14ac:dyDescent="0.25">
      <c r="A27" s="3">
        <v>26</v>
      </c>
      <c r="B27" s="7" t="s">
        <v>35</v>
      </c>
      <c r="C27" s="9">
        <v>1138350</v>
      </c>
      <c r="D27" s="9">
        <v>1138350</v>
      </c>
      <c r="E27" s="9">
        <v>421370.86</v>
      </c>
      <c r="F27" s="24">
        <v>0.37015931831159099</v>
      </c>
      <c r="G27" s="9">
        <v>650726.42000000004</v>
      </c>
      <c r="H27" s="24">
        <v>0.57164002284007598</v>
      </c>
      <c r="I27" s="9">
        <v>158000</v>
      </c>
      <c r="J27" s="8">
        <f t="shared" ref="J27" si="2">I27</f>
        <v>158000</v>
      </c>
      <c r="L27" t="str">
        <f>$L$2&amp;" "&amp;B27&amp;" "&amp;$L$3&amp;" "&amp;J27&amp;" "&amp;B28</f>
        <v>zmniejszenie wydatku w rozdziale 92605-4010** o kwotę 158000 wynagrodzenia osobowe</v>
      </c>
    </row>
    <row r="28" spans="1:12" x14ac:dyDescent="0.25">
      <c r="A28" s="3"/>
      <c r="B28" s="7" t="s">
        <v>36</v>
      </c>
      <c r="C28" s="9"/>
      <c r="D28" s="9"/>
      <c r="E28" s="9"/>
      <c r="F28" s="24"/>
      <c r="G28" s="9"/>
      <c r="H28" s="24"/>
      <c r="I28" s="9"/>
      <c r="J28" s="8"/>
    </row>
    <row r="29" spans="1:12" x14ac:dyDescent="0.25">
      <c r="A29" s="3">
        <v>28</v>
      </c>
      <c r="B29" s="7" t="s">
        <v>37</v>
      </c>
      <c r="C29" s="29">
        <v>393800</v>
      </c>
      <c r="D29" s="9">
        <v>330298</v>
      </c>
      <c r="E29" s="9">
        <v>43044.39</v>
      </c>
      <c r="F29" s="24">
        <v>0.114540686535391</v>
      </c>
      <c r="G29" s="9">
        <v>91980.02</v>
      </c>
      <c r="H29" s="24">
        <v>0.27847586119201401</v>
      </c>
      <c r="I29" s="9">
        <v>145000</v>
      </c>
      <c r="J29" s="8">
        <f t="shared" ref="J29" si="3">I29</f>
        <v>145000</v>
      </c>
      <c r="L29" t="str">
        <f>$L$2&amp;" "&amp;B29&amp;" "&amp;$L$3&amp;" "&amp;J29&amp;" "&amp;B30</f>
        <v>zmniejszenie wydatku w rozdziale 92605-4170** o kwotę 145000 wynagrodzenia bezosobowe</v>
      </c>
    </row>
    <row r="30" spans="1:12" x14ac:dyDescent="0.25">
      <c r="A30" s="3"/>
      <c r="B30" s="7" t="s">
        <v>23</v>
      </c>
      <c r="C30" s="9"/>
      <c r="D30" s="9"/>
      <c r="E30" s="9"/>
      <c r="F30" s="24"/>
      <c r="G30" s="9"/>
      <c r="H30" s="24"/>
      <c r="I30" s="9"/>
      <c r="J30" s="8"/>
    </row>
    <row r="31" spans="1:12" ht="45" x14ac:dyDescent="0.25">
      <c r="A31" s="3"/>
      <c r="B31" s="2" t="s">
        <v>38</v>
      </c>
      <c r="C31" s="9"/>
      <c r="D31" s="9"/>
      <c r="E31" s="9"/>
      <c r="F31" s="24"/>
      <c r="G31" s="9"/>
      <c r="H31" s="24"/>
      <c r="I31" s="9"/>
      <c r="J31" s="8"/>
    </row>
    <row r="32" spans="1:12" x14ac:dyDescent="0.25">
      <c r="A32" s="3">
        <v>32</v>
      </c>
      <c r="B32" s="15" t="s">
        <v>39</v>
      </c>
      <c r="C32" s="16">
        <v>296980</v>
      </c>
      <c r="D32" s="16">
        <v>285040</v>
      </c>
      <c r="E32" s="19">
        <v>66060.509999999995</v>
      </c>
      <c r="F32" s="28">
        <v>0.22390357239696301</v>
      </c>
      <c r="G32" s="19">
        <v>141413.26</v>
      </c>
      <c r="H32" s="28">
        <v>0.49611724670221702</v>
      </c>
      <c r="I32" s="19">
        <v>10000</v>
      </c>
      <c r="J32" s="8">
        <f t="shared" ref="J32" si="4">I32</f>
        <v>10000</v>
      </c>
      <c r="L32" t="str">
        <f>$L$2&amp;" "&amp;B32&amp;" "&amp;$L$3&amp;" "&amp;J32&amp;" "&amp;B33</f>
        <v>zmniejszenie wydatku w rozdziale 92605-4300 o kwotę 10000 zakup usług pozostałych</v>
      </c>
    </row>
    <row r="33" spans="1:24" x14ac:dyDescent="0.25">
      <c r="A33" s="3"/>
      <c r="B33" s="2" t="s">
        <v>16</v>
      </c>
      <c r="C33" s="16"/>
      <c r="D33" s="16"/>
      <c r="E33" s="19"/>
      <c r="F33" s="28"/>
      <c r="G33" s="19"/>
      <c r="H33" s="28"/>
      <c r="I33" s="19"/>
      <c r="J33" s="8"/>
    </row>
    <row r="34" spans="1:24" x14ac:dyDescent="0.25">
      <c r="A34" s="3"/>
      <c r="B34" s="2"/>
      <c r="C34" s="16"/>
      <c r="D34" s="16"/>
      <c r="E34" s="19"/>
      <c r="F34" s="28"/>
      <c r="G34" s="19"/>
      <c r="H34" s="28"/>
      <c r="I34" s="19"/>
      <c r="J34" s="8"/>
    </row>
    <row r="35" spans="1:24" x14ac:dyDescent="0.25">
      <c r="A35" s="3"/>
      <c r="B35" s="38" t="s">
        <v>40</v>
      </c>
      <c r="C35" s="38"/>
      <c r="D35" s="38"/>
      <c r="E35" s="38"/>
      <c r="F35" s="38"/>
      <c r="G35" s="38"/>
      <c r="H35" s="38"/>
      <c r="I35" s="38"/>
      <c r="J35" s="8"/>
    </row>
    <row r="36" spans="1:24" x14ac:dyDescent="0.25">
      <c r="A36" s="3"/>
      <c r="B36" s="20" t="s">
        <v>41</v>
      </c>
      <c r="C36" s="16"/>
      <c r="D36" s="16"/>
      <c r="E36" s="19"/>
      <c r="F36" s="28"/>
      <c r="G36" s="19"/>
      <c r="H36" s="28"/>
      <c r="I36" s="19"/>
      <c r="J36" s="8"/>
    </row>
    <row r="37" spans="1:24" x14ac:dyDescent="0.25">
      <c r="A37" s="3">
        <v>34</v>
      </c>
      <c r="B37" s="15" t="s">
        <v>42</v>
      </c>
      <c r="C37" s="19"/>
      <c r="D37" s="19"/>
      <c r="E37" s="19"/>
      <c r="F37" s="28"/>
      <c r="G37" s="19"/>
      <c r="H37" s="28"/>
      <c r="I37" s="19">
        <v>20000</v>
      </c>
      <c r="J37" s="8">
        <f t="shared" ref="J37" si="5">I37</f>
        <v>20000</v>
      </c>
      <c r="L37" t="str">
        <f>$L$2&amp;" "&amp;B37&amp;" "&amp;$L$3&amp;" "&amp;J37&amp;" "&amp;B38</f>
        <v>zmniejszenie wydatku w rozdziale 60016-4300 drogi gminne o kwotę 20000 zmiana w proponowanej zmianie do kwoty 213.169,89 zł z kwoty 233.169,89 zł</v>
      </c>
    </row>
    <row r="38" spans="1:24" ht="45" x14ac:dyDescent="0.25">
      <c r="A38" s="3"/>
      <c r="B38" s="2" t="s">
        <v>43</v>
      </c>
      <c r="C38" s="9"/>
      <c r="D38" s="9"/>
      <c r="E38" s="9"/>
      <c r="F38" s="24"/>
      <c r="G38" s="9"/>
      <c r="H38" s="24"/>
      <c r="I38" s="9"/>
      <c r="J38" s="8"/>
    </row>
    <row r="39" spans="1:24" x14ac:dyDescent="0.25">
      <c r="A39" s="3"/>
      <c r="B39" s="20" t="s">
        <v>44</v>
      </c>
      <c r="C39" s="9"/>
      <c r="D39" s="9"/>
      <c r="E39" s="9"/>
      <c r="F39" s="24"/>
      <c r="G39" s="9"/>
      <c r="H39" s="24"/>
      <c r="I39" s="9"/>
      <c r="J39" s="8"/>
    </row>
    <row r="40" spans="1:24" ht="45" x14ac:dyDescent="0.25">
      <c r="A40" s="3"/>
      <c r="B40" s="2" t="s">
        <v>45</v>
      </c>
      <c r="C40" s="9"/>
      <c r="D40" s="9"/>
      <c r="E40" s="9"/>
      <c r="F40" s="24"/>
      <c r="G40" s="9"/>
      <c r="H40" s="24"/>
      <c r="I40" s="9"/>
      <c r="J40" s="8"/>
    </row>
    <row r="41" spans="1:24" x14ac:dyDescent="0.25">
      <c r="A41" s="3">
        <v>35</v>
      </c>
      <c r="B41" s="2" t="s">
        <v>46</v>
      </c>
      <c r="C41" s="9">
        <v>6660107.8600000003</v>
      </c>
      <c r="D41" s="9">
        <v>6660107.8600000003</v>
      </c>
      <c r="E41" s="9">
        <v>3643659.16</v>
      </c>
      <c r="F41" s="24">
        <v>0.54708710978743802</v>
      </c>
      <c r="G41" s="9">
        <v>5323783.82</v>
      </c>
      <c r="H41" s="24">
        <v>0.79935399424597298</v>
      </c>
      <c r="I41" s="9">
        <v>420000</v>
      </c>
      <c r="J41" s="8">
        <f t="shared" ref="J41" si="6">I41</f>
        <v>420000</v>
      </c>
      <c r="L41" t="str">
        <f>$L$2&amp;" "&amp;B41&amp;" "&amp;$L$3&amp;" "&amp;J41&amp;" wynagrodzenia"</f>
        <v>zmniejszenie wydatku w rozdziale 75023-4010 o kwotę 420000 wynagrodzenia</v>
      </c>
    </row>
    <row r="42" spans="1:24" ht="26.45" customHeight="1" x14ac:dyDescent="0.25">
      <c r="A42" s="7"/>
      <c r="B42" s="30" t="s">
        <v>47</v>
      </c>
      <c r="C42" s="7"/>
      <c r="D42" s="7"/>
      <c r="E42" s="7"/>
      <c r="F42" s="7"/>
      <c r="G42" s="7"/>
      <c r="H42" s="7"/>
      <c r="I42" s="21">
        <f xml:space="preserve"> SUM(I4:I41)</f>
        <v>989000</v>
      </c>
      <c r="J42" s="21">
        <f xml:space="preserve"> SUM(J4:J41)</f>
        <v>928000</v>
      </c>
      <c r="K42" s="21">
        <v>789000</v>
      </c>
      <c r="L42" s="31">
        <f>J42-K42</f>
        <v>139000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4" spans="1:24" x14ac:dyDescent="0.25">
      <c r="B44" s="33" t="s">
        <v>48</v>
      </c>
      <c r="D44" s="34" t="s">
        <v>49</v>
      </c>
      <c r="E44" s="8"/>
      <c r="F44" s="8"/>
      <c r="G44" s="34" t="s">
        <v>50</v>
      </c>
      <c r="I44" s="34"/>
      <c r="J44" s="8"/>
    </row>
    <row r="45" spans="1:24" x14ac:dyDescent="0.25">
      <c r="B45" t="s">
        <v>51</v>
      </c>
      <c r="D45" t="s">
        <v>52</v>
      </c>
    </row>
  </sheetData>
  <mergeCells count="5">
    <mergeCell ref="B1:I1"/>
    <mergeCell ref="C2:D2"/>
    <mergeCell ref="E2:F2"/>
    <mergeCell ref="G2:H2"/>
    <mergeCell ref="B35:I35"/>
  </mergeCells>
  <conditionalFormatting sqref="L42:X42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ST-193326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Kolankiewicz Roman</dc:creator>
  <cp:lastModifiedBy>Małgorzata</cp:lastModifiedBy>
  <dcterms:created xsi:type="dcterms:W3CDTF">2021-11-08T19:13:53Z</dcterms:created>
  <dcterms:modified xsi:type="dcterms:W3CDTF">2021-11-08T19:23:57Z</dcterms:modified>
</cp:coreProperties>
</file>