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 Gruszczyńska\Desktop\TABELE PROJEKTOWE\"/>
    </mc:Choice>
  </mc:AlternateContent>
  <xr:revisionPtr revIDLastSave="0" documentId="8_{CCFFB3AA-921A-4869-8344-258D8222F54D}" xr6:coauthVersionLast="46" xr6:coauthVersionMax="46" xr10:uidLastSave="{00000000-0000-0000-0000-000000000000}"/>
  <bookViews>
    <workbookView xWindow="-120" yWindow="-120" windowWidth="19440" windowHeight="15000" xr2:uid="{3D4D6C62-F9A1-4645-84B8-F5C38E453C5A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5" i="1"/>
  <c r="N14" i="1"/>
  <c r="M14" i="1"/>
  <c r="K14" i="1"/>
  <c r="D14" i="1"/>
  <c r="N13" i="1"/>
  <c r="M13" i="1"/>
  <c r="K13" i="1"/>
  <c r="J13" i="1"/>
  <c r="D13" i="1"/>
  <c r="N12" i="1"/>
  <c r="M12" i="1"/>
  <c r="J12" i="1"/>
  <c r="D12" i="1"/>
  <c r="N11" i="1"/>
  <c r="M11" i="1"/>
  <c r="I11" i="1"/>
  <c r="I16" i="1" s="1"/>
  <c r="D11" i="1"/>
  <c r="N10" i="1"/>
  <c r="M10" i="1"/>
  <c r="L10" i="1"/>
  <c r="K10" i="1"/>
  <c r="J10" i="1"/>
  <c r="D10" i="1"/>
  <c r="N9" i="1"/>
  <c r="M9" i="1"/>
  <c r="L9" i="1"/>
  <c r="J9" i="1"/>
  <c r="D9" i="1"/>
  <c r="N8" i="1"/>
  <c r="M8" i="1"/>
  <c r="L8" i="1"/>
  <c r="K8" i="1"/>
  <c r="J8" i="1"/>
  <c r="D8" i="1"/>
  <c r="N7" i="1"/>
  <c r="M7" i="1"/>
  <c r="L7" i="1"/>
  <c r="K7" i="1"/>
  <c r="J7" i="1"/>
  <c r="D7" i="1"/>
  <c r="N4" i="1"/>
  <c r="M4" i="1"/>
  <c r="L4" i="1"/>
  <c r="K4" i="1"/>
  <c r="J4" i="1"/>
  <c r="D4" i="1"/>
  <c r="J11" i="1" l="1"/>
  <c r="J16" i="1" s="1"/>
</calcChain>
</file>

<file path=xl/sharedStrings.xml><?xml version="1.0" encoding="utf-8"?>
<sst xmlns="http://schemas.openxmlformats.org/spreadsheetml/2006/main" count="70" uniqueCount="59">
  <si>
    <t xml:space="preserve">PROJEKTY W REALIZACJI </t>
  </si>
  <si>
    <t>l.p.</t>
  </si>
  <si>
    <t>Nazwa zadania inwestycyjnego</t>
  </si>
  <si>
    <t>STAN AKTUALNY - krótka notatka</t>
  </si>
  <si>
    <t>Program dofinansowania</t>
  </si>
  <si>
    <t>Instytuacja dofinansowująca</t>
  </si>
  <si>
    <t>Możliwe dofinansowanie %</t>
  </si>
  <si>
    <t xml:space="preserve">Koszty kwalifikowalne </t>
  </si>
  <si>
    <t>Wnioskowana kwota dofinansowania</t>
  </si>
  <si>
    <t>Wkład własny Gminy</t>
  </si>
  <si>
    <t>Umowa o dofinansowanie (nr+data)</t>
  </si>
  <si>
    <t xml:space="preserve">Okres realizacji projektu wg. umowy o dofinansowanie </t>
  </si>
  <si>
    <t xml:space="preserve">Rozliczenie dofinansowania całkowite </t>
  </si>
  <si>
    <t xml:space="preserve">Złożone wnioski o płatność, w trakcie oceny </t>
  </si>
  <si>
    <t xml:space="preserve">Wynagrodzenie dla pracowników - personel </t>
  </si>
  <si>
    <t xml:space="preserve">1. </t>
  </si>
  <si>
    <t xml:space="preserve">Niskoemisyjne przedsięwzięcia w zakresie transportu zbiorowego - etap I - Budowa zintegrowanego węzła przesiadkowego w Mosinie
</t>
  </si>
  <si>
    <t>WRPO 2014-2020</t>
  </si>
  <si>
    <t>UMWW</t>
  </si>
  <si>
    <t>do 85% KK</t>
  </si>
  <si>
    <t xml:space="preserve">2. </t>
  </si>
  <si>
    <t xml:space="preserve">Budowa szczelnego zbiornika wód deszczowych dla odwodnienia dróg na osiedlu Nowe Krosno w Mosinie
</t>
  </si>
  <si>
    <t>do 85 % KK</t>
  </si>
  <si>
    <t xml:space="preserve">3. </t>
  </si>
  <si>
    <t xml:space="preserve">Modernizacja Świetlicy w Sowinkach
</t>
  </si>
  <si>
    <t>PROW 2014-2020</t>
  </si>
  <si>
    <t>do 63,63% KK</t>
  </si>
  <si>
    <t xml:space="preserve">4. </t>
  </si>
  <si>
    <t xml:space="preserve">Rewitalizacja Parku Strzelnica
Budowa ścieżek pieszo-rowerowych oraz parkingu BIKE&amp;RIDE na terenie parku gminnego "Strzelnica" w m. Mosina w formule zaprojektuj i wybuduj
</t>
  </si>
  <si>
    <t>85 % KK</t>
  </si>
  <si>
    <t>RPWP.03.03.03-30-0007/18-00 z dnia 05.06.2019</t>
  </si>
  <si>
    <t xml:space="preserve">5. </t>
  </si>
  <si>
    <t>Modernizacja placów zabaw na terenie Gminy Mosina</t>
  </si>
  <si>
    <t>63,63% KK</t>
  </si>
  <si>
    <t xml:space="preserve">8. </t>
  </si>
  <si>
    <t xml:space="preserve">Zdalna Szkoła </t>
  </si>
  <si>
    <t>POPC</t>
  </si>
  <si>
    <t>CPPC</t>
  </si>
  <si>
    <t xml:space="preserve">2087/2020 </t>
  </si>
  <si>
    <t xml:space="preserve">wnioskowana kwota wpłynęła na konto </t>
  </si>
  <si>
    <t xml:space="preserve">9. </t>
  </si>
  <si>
    <t xml:space="preserve">Zdalna Szkoła Plus </t>
  </si>
  <si>
    <t>777-315-43-70</t>
  </si>
  <si>
    <t xml:space="preserve">10. </t>
  </si>
  <si>
    <t xml:space="preserve">RFIL - Adaptacja i przebudowa budynku usługowego na Środowiskowy Dom Samopomocy </t>
  </si>
  <si>
    <t xml:space="preserve">RFIL </t>
  </si>
  <si>
    <t xml:space="preserve">Program Rządowy </t>
  </si>
  <si>
    <t xml:space="preserve">11. </t>
  </si>
  <si>
    <t xml:space="preserve">Budowa boiska lekkoatetycznego przy SP nr 2 w Mosinie </t>
  </si>
  <si>
    <t>Zadania z zakresu infrastruktury sportowej</t>
  </si>
  <si>
    <t xml:space="preserve">50% KK </t>
  </si>
  <si>
    <t xml:space="preserve">12. </t>
  </si>
  <si>
    <t xml:space="preserve">Budowa ulicy Lema w Mosinie 
</t>
  </si>
  <si>
    <t xml:space="preserve">Projekt otrzymał dofinansowanie, czekamy na oficjalne pismo </t>
  </si>
  <si>
    <t>FDS</t>
  </si>
  <si>
    <t>WUW</t>
  </si>
  <si>
    <t>80% KK</t>
  </si>
  <si>
    <t xml:space="preserve">umowa jeszcze nie podpisana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</si>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</sst>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20"/>
      <color theme="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4" fontId="9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vertical="center" wrapText="1"/>
    </xf>
    <xf numFmtId="10" fontId="9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top" wrapText="1"/>
    </xf>
    <xf numFmtId="4" fontId="9" fillId="4" borderId="1" xfId="0" applyNumberFormat="1" applyFont="1" applyFill="1" applyBorder="1" applyAlignment="1">
      <alignment vertical="center" wrapText="1"/>
    </xf>
    <xf numFmtId="0" fontId="0" fillId="4" borderId="1" xfId="0" applyFill="1" applyBorder="1"/>
    <xf numFmtId="0" fontId="8" fillId="5" borderId="1" xfId="0" applyFont="1" applyFill="1" applyBorder="1"/>
    <xf numFmtId="164" fontId="8" fillId="5" borderId="1" xfId="0" applyNumberFormat="1" applyFont="1" applyFill="1" applyBorder="1"/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left" vertical="center" wrapText="1"/>
    </xf>
    <xf numFmtId="164" fontId="3" fillId="4" borderId="5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14" fontId="9" fillId="4" borderId="3" xfId="0" applyNumberFormat="1" applyFont="1" applyFill="1" applyBorder="1" applyAlignment="1">
      <alignment horizontal="left" vertical="center" wrapText="1"/>
    </xf>
    <xf numFmtId="14" fontId="9" fillId="4" borderId="4" xfId="0" applyNumberFormat="1" applyFont="1" applyFill="1" applyBorder="1" applyAlignment="1">
      <alignment horizontal="left" vertical="center" wrapText="1"/>
    </xf>
    <xf numFmtId="14" fontId="9" fillId="4" borderId="5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chsztet/Desktop/TABELE%20-%20wszystkie%20projekty/1.%20TABELA%20WSZYSTKIE%20PROJEKTY/WSZYSTKIE%20PROJEKTY%20-%20aktualizowane%20na%20bie&#380;&#261;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ZYSTKIE PROJEKTY "/>
      <sheetName val="PROJEKTY W REALIZACJI "/>
      <sheetName val="PROJEKTY W OCENIE"/>
      <sheetName val="KOMISJA REWIZYJNA 19.04.21r."/>
    </sheetNames>
    <sheetDataSet>
      <sheetData sheetId="0">
        <row r="4">
          <cell r="D4" t="str">
            <v xml:space="preserve">Wysłano tabelę z aktualizacją zakresu rzeczowego i finansowego oraz pismo z prośbą o wydłużenie terminu realizacji projektu </v>
          </cell>
          <cell r="J4" t="str">
            <v>RPWP.03.03.03-30-0015/17-00 z dnia 29.12.2017 r.</v>
          </cell>
          <cell r="K4" t="str">
            <v>pierowtnie w umowie: 01.02.2018-30.11.2019 r. (zawnioskowane o wydłużenie realizacji projektu do 31.12.2021 r.)</v>
          </cell>
          <cell r="L4">
            <v>0</v>
          </cell>
          <cell r="M4">
            <v>1119405.22</v>
          </cell>
        </row>
        <row r="7">
          <cell r="D7" t="str">
            <v xml:space="preserve">Złożony końcowy wniosek o płatność, aneks do umowy dot. zmiany wskaźnika </v>
          </cell>
          <cell r="J7" t="str">
            <v>RPWP.04.01.03-30-0003/17-00 z dnia 19.03.2019 r.</v>
          </cell>
          <cell r="K7" t="str">
            <v>pierwotnie w umowie: 01.10.2018 do 30.12.2020 r. (zawnioskowane o wydłużenie do 05.03.2021 r.)</v>
          </cell>
          <cell r="L7">
            <v>5954027.7800000003</v>
          </cell>
          <cell r="M7">
            <v>668142.77</v>
          </cell>
        </row>
        <row r="8">
          <cell r="D8" t="str">
            <v>w trakcie rozliczenia końcowego, korekta wniosku o płatność do 30.04.2021</v>
          </cell>
          <cell r="J8" t="str">
            <v>01088-6935-UM1511763/18 z dnia 06.03.2019 r.</v>
          </cell>
          <cell r="K8" t="str">
            <v>pierwotnie w umowie: 01.12.2019 do 31.12.2019 (zawnioskowane wydłużenie do 06.03.2021 r.)</v>
          </cell>
          <cell r="L8">
            <v>0</v>
          </cell>
          <cell r="M8">
            <v>448007</v>
          </cell>
        </row>
        <row r="9">
          <cell r="D9" t="str">
            <v xml:space="preserve">Zawnioskowano do IZ o wydłużenie terminu zakończenia projektu do 31.05.2021 r. z uwagi na warunki pogodowe (prośba wykonawcy) oraz stan zagrożenia epidemicznego z wiązku z SARS-CoV-2. 
Przygotowywany aneks z uwagi zmiany finansowe na podkategoriach w oparciu o harmonogram rzeczowo-finansowy od Wykonawcy. </v>
          </cell>
          <cell r="K9" t="str">
            <v xml:space="preserve">pierwotnie w umowie:
03.06.2019 - 31.12.2020 r. 
zawnioskowane wydłużenie do 31.05.2021 r. </v>
          </cell>
          <cell r="L9">
            <v>0</v>
          </cell>
          <cell r="M9">
            <v>388454.92</v>
          </cell>
        </row>
        <row r="10">
          <cell r="D10" t="str">
            <v xml:space="preserve">Spotkanie w sprawie realizacji projektu - utworzona KARTA PROJEKTU, przygotowywanie dokumentacji przetargowej przez Referat Mienia Komunalnego </v>
          </cell>
          <cell r="J10" t="str">
            <v>01662-6935-UM1512619/20 z dnia 27.10.2020 r.</v>
          </cell>
          <cell r="K10" t="str">
            <v xml:space="preserve">pierwotnie w umowie: 01.12.2020 - 31.12.2020 r. 
Zmiana terminu Aneks nr 2 - zakończenie realizacji całości zadania do 30.09.2021 r. </v>
          </cell>
          <cell r="L10">
            <v>0</v>
          </cell>
          <cell r="M10">
            <v>0</v>
          </cell>
        </row>
        <row r="17">
          <cell r="D17" t="str">
            <v xml:space="preserve">Wysłane uzupełnienie do rozliczenia końcowego - czekamy na akceptację finalną </v>
          </cell>
          <cell r="L17">
            <v>100000</v>
          </cell>
          <cell r="M17">
            <v>0</v>
          </cell>
        </row>
        <row r="18">
          <cell r="D18" t="str">
            <v xml:space="preserve">Wysłane uzupełnienie do rozliczenia w dniu 12.03.2021 r. czekamy na akceptację </v>
          </cell>
          <cell r="L18">
            <v>100000</v>
          </cell>
          <cell r="M18">
            <v>0</v>
          </cell>
        </row>
        <row r="29">
          <cell r="J29" t="str">
            <v xml:space="preserve">umowa jeszcze nie podpisana </v>
          </cell>
        </row>
        <row r="33">
          <cell r="D33" t="str">
            <v>w trakcie oceny (wyniki w połowie maja)</v>
          </cell>
        </row>
        <row r="35">
          <cell r="J35" t="str">
            <v xml:space="preserve">umowa jeszcze nie podpisana </v>
          </cell>
        </row>
        <row r="40">
          <cell r="D40" t="str">
            <v xml:space="preserve">wniosek niewybrany do dofinansowania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E1D8-6512-4A00-BAC6-A4C7CA7BF607}">
  <dimension ref="B2:O16"/>
  <sheetViews>
    <sheetView tabSelected="1" zoomScale="60" zoomScaleNormal="60" workbookViewId="0">
      <selection activeCell="F9" sqref="F9"/>
    </sheetView>
  </sheetViews>
  <sheetFormatPr defaultRowHeight="15" x14ac:dyDescent="0.25"/>
  <cols>
    <col min="2" max="2" width="6.85546875" customWidth="1"/>
    <col min="3" max="3" width="73.85546875" customWidth="1"/>
    <col min="4" max="4" width="54" customWidth="1"/>
    <col min="5" max="5" width="21.28515625" customWidth="1"/>
    <col min="6" max="6" width="20" customWidth="1"/>
    <col min="7" max="7" width="27.140625" customWidth="1"/>
    <col min="8" max="8" width="23.7109375" bestFit="1" customWidth="1"/>
    <col min="9" max="9" width="24.85546875" bestFit="1" customWidth="1"/>
    <col min="10" max="10" width="24.85546875" customWidth="1"/>
    <col min="11" max="11" width="59.85546875" customWidth="1"/>
    <col min="12" max="12" width="53.42578125" customWidth="1"/>
    <col min="13" max="14" width="32.42578125" customWidth="1"/>
    <col min="15" max="15" width="35.5703125" customWidth="1"/>
  </cols>
  <sheetData>
    <row r="2" spans="2:15" ht="26.25" x14ac:dyDescent="0.25">
      <c r="B2" s="1"/>
      <c r="C2" s="2" t="s">
        <v>0</v>
      </c>
      <c r="D2" s="3"/>
      <c r="E2" s="3"/>
      <c r="F2" s="4"/>
      <c r="G2" s="5"/>
      <c r="H2" s="6"/>
      <c r="I2" s="6"/>
      <c r="J2" s="7"/>
      <c r="K2" s="8"/>
      <c r="L2" s="8"/>
      <c r="M2" s="9"/>
      <c r="N2" s="9"/>
      <c r="O2" s="10"/>
    </row>
    <row r="3" spans="2:15" ht="56.25" x14ac:dyDescent="0.25">
      <c r="B3" s="11" t="s">
        <v>1</v>
      </c>
      <c r="C3" s="12" t="s">
        <v>2</v>
      </c>
      <c r="D3" s="13" t="s">
        <v>3</v>
      </c>
      <c r="E3" s="12" t="s">
        <v>4</v>
      </c>
      <c r="F3" s="12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6" t="s">
        <v>14</v>
      </c>
    </row>
    <row r="4" spans="2:15" x14ac:dyDescent="0.25">
      <c r="B4" s="49" t="s">
        <v>15</v>
      </c>
      <c r="C4" s="52" t="s">
        <v>16</v>
      </c>
      <c r="D4" s="55" t="str">
        <f>'[1]WSZYSTKIE PROJEKTY '!D4:D6</f>
        <v xml:space="preserve">Wysłano tabelę z aktualizacją zakresu rzeczowego i finansowego oraz pismo z prośbą o wydłużenie terminu realizacji projektu </v>
      </c>
      <c r="E4" s="47" t="s">
        <v>17</v>
      </c>
      <c r="F4" s="47" t="s">
        <v>18</v>
      </c>
      <c r="G4" s="58" t="s">
        <v>19</v>
      </c>
      <c r="H4" s="43">
        <v>8173371.6600000001</v>
      </c>
      <c r="I4" s="43">
        <v>6947365.9000000004</v>
      </c>
      <c r="J4" s="44">
        <f>H4-I4</f>
        <v>1226005.7599999998</v>
      </c>
      <c r="K4" s="47" t="str">
        <f>'[1]WSZYSTKIE PROJEKTY '!J4:J6</f>
        <v>RPWP.03.03.03-30-0015/17-00 z dnia 29.12.2017 r.</v>
      </c>
      <c r="L4" s="47" t="str">
        <f>'[1]WSZYSTKIE PROJEKTY '!K4:K6</f>
        <v>pierowtnie w umowie: 01.02.2018-30.11.2019 r. (zawnioskowane o wydłużenie realizacji projektu do 31.12.2021 r.)</v>
      </c>
      <c r="M4" s="48">
        <f>'[1]WSZYSTKIE PROJEKTY '!L4:L6</f>
        <v>0</v>
      </c>
      <c r="N4" s="40">
        <f>'[1]WSZYSTKIE PROJEKTY '!M4</f>
        <v>1119405.22</v>
      </c>
      <c r="O4" s="40">
        <v>0</v>
      </c>
    </row>
    <row r="5" spans="2:15" x14ac:dyDescent="0.25">
      <c r="B5" s="50"/>
      <c r="C5" s="53"/>
      <c r="D5" s="56"/>
      <c r="E5" s="47"/>
      <c r="F5" s="47"/>
      <c r="G5" s="58"/>
      <c r="H5" s="43"/>
      <c r="I5" s="43"/>
      <c r="J5" s="45"/>
      <c r="K5" s="47"/>
      <c r="L5" s="47"/>
      <c r="M5" s="48"/>
      <c r="N5" s="41"/>
      <c r="O5" s="41"/>
    </row>
    <row r="6" spans="2:15" ht="58.5" customHeight="1" x14ac:dyDescent="0.25">
      <c r="B6" s="51"/>
      <c r="C6" s="54"/>
      <c r="D6" s="57"/>
      <c r="E6" s="47"/>
      <c r="F6" s="47"/>
      <c r="G6" s="58"/>
      <c r="H6" s="43"/>
      <c r="I6" s="43"/>
      <c r="J6" s="46"/>
      <c r="K6" s="47"/>
      <c r="L6" s="47"/>
      <c r="M6" s="48"/>
      <c r="N6" s="42"/>
      <c r="O6" s="42"/>
    </row>
    <row r="7" spans="2:15" ht="58.5" x14ac:dyDescent="0.25">
      <c r="B7" s="17" t="s">
        <v>20</v>
      </c>
      <c r="C7" s="18" t="s">
        <v>21</v>
      </c>
      <c r="D7" s="19" t="str">
        <f>'[1]WSZYSTKIE PROJEKTY '!D7</f>
        <v xml:space="preserve">Złożony końcowy wniosek o płatność, aneks do umowy dot. zmiany wskaźnika </v>
      </c>
      <c r="E7" s="20" t="s">
        <v>17</v>
      </c>
      <c r="F7" s="20" t="s">
        <v>18</v>
      </c>
      <c r="G7" s="21" t="s">
        <v>22</v>
      </c>
      <c r="H7" s="22">
        <v>7790788.8899999997</v>
      </c>
      <c r="I7" s="22">
        <v>6622170.5499999998</v>
      </c>
      <c r="J7" s="22">
        <f>H7-I7</f>
        <v>1168618.3399999999</v>
      </c>
      <c r="K7" s="20" t="str">
        <f>'[1]WSZYSTKIE PROJEKTY '!J7</f>
        <v>RPWP.04.01.03-30-0003/17-00 z dnia 19.03.2019 r.</v>
      </c>
      <c r="L7" s="20" t="str">
        <f>'[1]WSZYSTKIE PROJEKTY '!K7</f>
        <v>pierwotnie w umowie: 01.10.2018 do 30.12.2020 r. (zawnioskowane o wydłużenie do 05.03.2021 r.)</v>
      </c>
      <c r="M7" s="23">
        <f>'[1]WSZYSTKIE PROJEKTY '!L7</f>
        <v>5954027.7800000003</v>
      </c>
      <c r="N7" s="23">
        <f>'[1]WSZYSTKIE PROJEKTY '!M7</f>
        <v>668142.77</v>
      </c>
      <c r="O7" s="23">
        <v>0</v>
      </c>
    </row>
    <row r="8" spans="2:15" ht="56.25" x14ac:dyDescent="0.25">
      <c r="B8" s="17" t="s">
        <v>23</v>
      </c>
      <c r="C8" s="18" t="s">
        <v>24</v>
      </c>
      <c r="D8" s="24" t="str">
        <f>'[1]WSZYSTKIE PROJEKTY '!D8</f>
        <v>w trakcie rozliczenia końcowego, korekta wniosku o płatność do 30.04.2021</v>
      </c>
      <c r="E8" s="20" t="s">
        <v>25</v>
      </c>
      <c r="F8" s="20" t="s">
        <v>18</v>
      </c>
      <c r="G8" s="21" t="s">
        <v>26</v>
      </c>
      <c r="H8" s="22">
        <v>704081.62</v>
      </c>
      <c r="I8" s="22">
        <v>448007</v>
      </c>
      <c r="J8" s="22">
        <f>H8-I8</f>
        <v>256074.62</v>
      </c>
      <c r="K8" s="20" t="str">
        <f>'[1]WSZYSTKIE PROJEKTY '!J8</f>
        <v>01088-6935-UM1511763/18 z dnia 06.03.2019 r.</v>
      </c>
      <c r="L8" s="20" t="str">
        <f>'[1]WSZYSTKIE PROJEKTY '!K8</f>
        <v>pierwotnie w umowie: 01.12.2019 do 31.12.2019 (zawnioskowane wydłużenie do 06.03.2021 r.)</v>
      </c>
      <c r="M8" s="23">
        <f>'[1]WSZYSTKIE PROJEKTY '!L8</f>
        <v>0</v>
      </c>
      <c r="N8" s="23">
        <f>'[1]WSZYSTKIE PROJEKTY '!M8</f>
        <v>448007</v>
      </c>
      <c r="O8" s="23">
        <v>0</v>
      </c>
    </row>
    <row r="9" spans="2:15" ht="168.75" x14ac:dyDescent="0.25">
      <c r="B9" s="17" t="s">
        <v>27</v>
      </c>
      <c r="C9" s="18" t="s">
        <v>28</v>
      </c>
      <c r="D9" s="19" t="str">
        <f>'[1]WSZYSTKIE PROJEKTY '!D9</f>
        <v xml:space="preserve">Zawnioskowano do IZ o wydłużenie terminu zakończenia projektu do 31.05.2021 r. z uwagi na warunki pogodowe (prośba wykonawcy) oraz stan zagrożenia epidemicznego z wiązku z SARS-CoV-2. 
Przygotowywany aneks z uwagi zmiany finansowe na podkategoriach w oparciu o harmonogram rzeczowo-finansowy od Wykonawcy. </v>
      </c>
      <c r="E9" s="20" t="s">
        <v>17</v>
      </c>
      <c r="F9" s="20" t="s">
        <v>18</v>
      </c>
      <c r="G9" s="21" t="s">
        <v>29</v>
      </c>
      <c r="H9" s="22">
        <v>1368525.76</v>
      </c>
      <c r="I9" s="22">
        <v>1163246.8899999999</v>
      </c>
      <c r="J9" s="22">
        <f t="shared" ref="J9:J10" si="0">H9-I9</f>
        <v>205278.87000000011</v>
      </c>
      <c r="K9" s="20" t="s">
        <v>30</v>
      </c>
      <c r="L9" s="20" t="str">
        <f>'[1]WSZYSTKIE PROJEKTY '!K9</f>
        <v xml:space="preserve">pierwotnie w umowie:
03.06.2019 - 31.12.2020 r. 
zawnioskowane wydłużenie do 31.05.2021 r. </v>
      </c>
      <c r="M9" s="23">
        <f>'[1]WSZYSTKIE PROJEKTY '!L9</f>
        <v>0</v>
      </c>
      <c r="N9" s="23">
        <f>'[1]WSZYSTKIE PROJEKTY '!M9</f>
        <v>388454.92</v>
      </c>
      <c r="O9" s="23">
        <v>0</v>
      </c>
    </row>
    <row r="10" spans="2:15" ht="75" x14ac:dyDescent="0.25">
      <c r="B10" s="17" t="s">
        <v>31</v>
      </c>
      <c r="C10" s="18" t="s">
        <v>32</v>
      </c>
      <c r="D10" s="19" t="str">
        <f>'[1]WSZYSTKIE PROJEKTY '!D10</f>
        <v xml:space="preserve">Spotkanie w sprawie realizacji projektu - utworzona KARTA PROJEKTU, przygotowywanie dokumentacji przetargowej przez Referat Mienia Komunalnego </v>
      </c>
      <c r="E10" s="25" t="s">
        <v>25</v>
      </c>
      <c r="F10" s="25" t="s">
        <v>18</v>
      </c>
      <c r="G10" s="26" t="s">
        <v>33</v>
      </c>
      <c r="H10" s="27">
        <v>189971.54</v>
      </c>
      <c r="I10" s="27">
        <v>120878</v>
      </c>
      <c r="J10" s="22">
        <f t="shared" si="0"/>
        <v>69093.540000000008</v>
      </c>
      <c r="K10" s="25" t="str">
        <f>'[1]WSZYSTKIE PROJEKTY '!J10</f>
        <v>01662-6935-UM1512619/20 z dnia 27.10.2020 r.</v>
      </c>
      <c r="L10" s="25" t="str">
        <f>'[1]WSZYSTKIE PROJEKTY '!K10</f>
        <v xml:space="preserve">pierwotnie w umowie: 01.12.2020 - 31.12.2020 r. 
Zmiana terminu Aneks nr 2 - zakończenie realizacji całości zadania do 30.09.2021 r. </v>
      </c>
      <c r="M10" s="28">
        <f>'[1]WSZYSTKIE PROJEKTY '!L10</f>
        <v>0</v>
      </c>
      <c r="N10" s="28">
        <f>'[1]WSZYSTKIE PROJEKTY '!M10</f>
        <v>0</v>
      </c>
      <c r="O10" s="23">
        <v>0</v>
      </c>
    </row>
    <row r="11" spans="2:15" ht="37.5" x14ac:dyDescent="0.3">
      <c r="B11" s="17" t="s">
        <v>34</v>
      </c>
      <c r="C11" s="18" t="s">
        <v>35</v>
      </c>
      <c r="D11" s="19" t="str">
        <f>'[1]WSZYSTKIE PROJEKTY '!D17</f>
        <v xml:space="preserve">Wysłane uzupełnienie do rozliczenia końcowego - czekamy na akceptację finalną </v>
      </c>
      <c r="E11" s="20" t="s">
        <v>36</v>
      </c>
      <c r="F11" s="20" t="s">
        <v>37</v>
      </c>
      <c r="G11" s="29">
        <v>1</v>
      </c>
      <c r="H11" s="22">
        <v>100000</v>
      </c>
      <c r="I11" s="22">
        <f>H11</f>
        <v>100000</v>
      </c>
      <c r="J11" s="22">
        <f>H11-I11</f>
        <v>0</v>
      </c>
      <c r="K11" s="20" t="s">
        <v>38</v>
      </c>
      <c r="L11" s="20" t="s">
        <v>39</v>
      </c>
      <c r="M11" s="23">
        <f>'[1]WSZYSTKIE PROJEKTY '!L17</f>
        <v>100000</v>
      </c>
      <c r="N11" s="23">
        <f>'[1]WSZYSTKIE PROJEKTY '!M17</f>
        <v>0</v>
      </c>
      <c r="O11" s="30">
        <v>0</v>
      </c>
    </row>
    <row r="12" spans="2:15" ht="37.5" x14ac:dyDescent="0.3">
      <c r="B12" s="17" t="s">
        <v>40</v>
      </c>
      <c r="C12" s="18" t="s">
        <v>41</v>
      </c>
      <c r="D12" s="19" t="str">
        <f>'[1]WSZYSTKIE PROJEKTY '!D18</f>
        <v xml:space="preserve">Wysłane uzupełnienie do rozliczenia w dniu 12.03.2021 r. czekamy na akceptację </v>
      </c>
      <c r="E12" s="20" t="s">
        <v>36</v>
      </c>
      <c r="F12" s="20" t="s">
        <v>37</v>
      </c>
      <c r="G12" s="29">
        <v>1</v>
      </c>
      <c r="H12" s="22">
        <v>105000</v>
      </c>
      <c r="I12" s="22">
        <v>105000</v>
      </c>
      <c r="J12" s="22">
        <f>H12-I12</f>
        <v>0</v>
      </c>
      <c r="K12" s="20" t="s">
        <v>42</v>
      </c>
      <c r="L12" s="20" t="s">
        <v>39</v>
      </c>
      <c r="M12" s="23">
        <f>'[1]WSZYSTKIE PROJEKTY '!L18</f>
        <v>100000</v>
      </c>
      <c r="N12" s="23">
        <f>'[1]WSZYSTKIE PROJEKTY '!M18</f>
        <v>0</v>
      </c>
      <c r="O12" s="30">
        <v>0</v>
      </c>
    </row>
    <row r="13" spans="2:15" ht="39" x14ac:dyDescent="0.25">
      <c r="B13" s="17" t="s">
        <v>43</v>
      </c>
      <c r="C13" s="18" t="s">
        <v>44</v>
      </c>
      <c r="D13" s="31" t="str">
        <f>'[1]WSZYSTKIE PROJEKTY '!D33</f>
        <v>w trakcie oceny (wyniki w połowie maja)</v>
      </c>
      <c r="E13" s="25" t="s">
        <v>45</v>
      </c>
      <c r="F13" s="25" t="s">
        <v>46</v>
      </c>
      <c r="G13" s="32">
        <v>1</v>
      </c>
      <c r="H13" s="27">
        <v>1400000</v>
      </c>
      <c r="I13" s="27">
        <v>1400000</v>
      </c>
      <c r="J13" s="22">
        <f t="shared" ref="J13" si="1">H13-I13</f>
        <v>0</v>
      </c>
      <c r="K13" s="33" t="str">
        <f>'[1]WSZYSTKIE PROJEKTY '!J29</f>
        <v xml:space="preserve">umowa jeszcze nie podpisana </v>
      </c>
      <c r="L13" s="25"/>
      <c r="M13" s="28">
        <f>'[1]WSZYSTKIE PROJEKTY '!L29</f>
        <v>0</v>
      </c>
      <c r="N13" s="28">
        <f>'[1]WSZYSTKIE PROJEKTY '!M29</f>
        <v>0</v>
      </c>
      <c r="O13" s="23">
        <v>0</v>
      </c>
    </row>
    <row r="14" spans="2:15" ht="56.25" x14ac:dyDescent="0.25">
      <c r="B14" s="17" t="s">
        <v>47</v>
      </c>
      <c r="C14" s="34" t="s">
        <v>48</v>
      </c>
      <c r="D14" s="31" t="str">
        <f>'[1]WSZYSTKIE PROJEKTY '!D40</f>
        <v xml:space="preserve">wniosek niewybrany do dofinansowania </v>
      </c>
      <c r="E14" s="25" t="s">
        <v>49</v>
      </c>
      <c r="F14" s="25" t="s">
        <v>18</v>
      </c>
      <c r="G14" s="26" t="s">
        <v>50</v>
      </c>
      <c r="H14" s="27">
        <v>831980.31</v>
      </c>
      <c r="I14" s="27">
        <v>415990</v>
      </c>
      <c r="J14" s="22">
        <v>739280.31</v>
      </c>
      <c r="K14" s="33" t="str">
        <f>'[1]WSZYSTKIE PROJEKTY '!J35</f>
        <v xml:space="preserve">umowa jeszcze nie podpisana </v>
      </c>
      <c r="L14" s="25"/>
      <c r="M14" s="28">
        <f>'[1]WSZYSTKIE PROJEKTY '!L35</f>
        <v>0</v>
      </c>
      <c r="N14" s="28">
        <f>'[1]WSZYSTKIE PROJEKTY '!M35</f>
        <v>0</v>
      </c>
      <c r="O14" s="23">
        <v>0</v>
      </c>
    </row>
    <row r="15" spans="2:15" ht="37.5" x14ac:dyDescent="0.25">
      <c r="B15" s="17" t="s">
        <v>51</v>
      </c>
      <c r="C15" s="35" t="s">
        <v>52</v>
      </c>
      <c r="D15" s="31" t="s">
        <v>53</v>
      </c>
      <c r="E15" s="25" t="s">
        <v>54</v>
      </c>
      <c r="F15" s="25" t="s">
        <v>55</v>
      </c>
      <c r="G15" s="36" t="s">
        <v>56</v>
      </c>
      <c r="H15" s="27">
        <v>8105117.9000000004</v>
      </c>
      <c r="I15" s="27">
        <v>4052558.95</v>
      </c>
      <c r="J15" s="27">
        <f>H15-I15</f>
        <v>4052558.95</v>
      </c>
      <c r="K15" s="25" t="s">
        <v>57</v>
      </c>
      <c r="L15" s="27"/>
      <c r="M15" s="27"/>
      <c r="N15" s="23">
        <v>0</v>
      </c>
      <c r="O15" s="37"/>
    </row>
    <row r="16" spans="2:15" ht="19.5" x14ac:dyDescent="0.3">
      <c r="B16" s="38"/>
      <c r="C16" s="38" t="s">
        <v>58</v>
      </c>
      <c r="D16" s="38"/>
      <c r="E16" s="38"/>
      <c r="F16" s="38"/>
      <c r="G16" s="38"/>
      <c r="H16" s="39">
        <f>SUM(H4:H15)</f>
        <v>28768837.68</v>
      </c>
      <c r="I16" s="39">
        <f>SUM(I4:I15)</f>
        <v>21375217.289999999</v>
      </c>
      <c r="J16" s="39">
        <f>SUM(J4:J15)</f>
        <v>7716910.3900000006</v>
      </c>
      <c r="K16" s="38"/>
      <c r="L16" s="38"/>
      <c r="M16" s="38"/>
      <c r="N16" s="38"/>
      <c r="O16" s="38"/>
    </row>
  </sheetData>
  <sheetProtection algorithmName="SHA-512" hashValue="6JWp58RcXtY3TJWiwr7XEozfU1AYv+tOxrPXZ1+ntD/iaLtMElqydC+yYXDB+VR6ExiwMFhl3gYuXVXMjj0Zgw==" saltValue="RWNxQ8mxq/hld4JKleTQiQ==" spinCount="100000" sheet="1" objects="1" scenarios="1" formatCells="0" formatColumns="0" formatRows="0" insertColumns="0" insertRows="0" insertHyperlinks="0" deleteColumns="0" deleteRows="0"/>
  <mergeCells count="14">
    <mergeCell ref="G4:G6"/>
    <mergeCell ref="B4:B6"/>
    <mergeCell ref="C4:C6"/>
    <mergeCell ref="D4:D6"/>
    <mergeCell ref="E4:E6"/>
    <mergeCell ref="F4:F6"/>
    <mergeCell ref="N4:N6"/>
    <mergeCell ref="O4:O6"/>
    <mergeCell ref="H4:H6"/>
    <mergeCell ref="I4:I6"/>
    <mergeCell ref="J4:J6"/>
    <mergeCell ref="K4:K6"/>
    <mergeCell ref="L4:L6"/>
    <mergeCell ref="M4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Ajchsztet</dc:creator>
  <cp:lastModifiedBy>A. Gruszczyńska</cp:lastModifiedBy>
  <dcterms:created xsi:type="dcterms:W3CDTF">2021-04-26T10:50:05Z</dcterms:created>
  <dcterms:modified xsi:type="dcterms:W3CDTF">2021-04-26T10:55:20Z</dcterms:modified>
</cp:coreProperties>
</file>